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19320" windowHeight="9945" firstSheet="3" activeTab="5"/>
  </bookViews>
  <sheets>
    <sheet name="整体绩效自评表" sheetId="9" r:id="rId1"/>
    <sheet name="党建业务工作项目自评表" sheetId="14" r:id="rId2"/>
    <sheet name="机关行政运行项目自评表" sheetId="11" r:id="rId3"/>
    <sheet name="党校业务工作经费项目自评表" sheetId="12" r:id="rId4"/>
    <sheet name="四名双百工程项目绩效评价表" sheetId="15" r:id="rId5"/>
    <sheet name="省直机关集中订阅党报党刊项目自评表" sheetId="10" r:id="rId6"/>
  </sheets>
  <definedNames>
    <definedName name="_xlnm.Print_Area" localSheetId="0">整体绩效自评表!$A$1:$G$42</definedName>
  </definedNames>
  <calcPr calcId="114210"/>
</workbook>
</file>

<file path=xl/calcChain.xml><?xml version="1.0" encoding="utf-8"?>
<calcChain xmlns="http://schemas.openxmlformats.org/spreadsheetml/2006/main">
  <c r="E11" i="10"/>
  <c r="F2"/>
  <c r="G9" i="11"/>
  <c r="J24"/>
  <c r="H9"/>
  <c r="J2"/>
  <c r="J22" i="14"/>
  <c r="G9"/>
  <c r="I16"/>
  <c r="J16"/>
  <c r="H9"/>
  <c r="J2"/>
  <c r="G2" i="9"/>
  <c r="F6"/>
  <c r="G6"/>
  <c r="K6"/>
  <c r="G13"/>
  <c r="G25"/>
  <c r="I43"/>
</calcChain>
</file>

<file path=xl/sharedStrings.xml><?xml version="1.0" encoding="utf-8"?>
<sst xmlns="http://schemas.openxmlformats.org/spreadsheetml/2006/main" count="634" uniqueCount="337">
  <si>
    <t>2018年度部门整体支出绩效自评表</t>
  </si>
  <si>
    <r>
      <t>填报日期：</t>
    </r>
    <r>
      <rPr>
        <sz val="9"/>
        <rFont val="Arial"/>
        <family val="2"/>
      </rPr>
      <t xml:space="preserve">						</t>
    </r>
    <r>
      <rPr>
        <sz val="9"/>
        <rFont val="仿宋"/>
        <family val="3"/>
        <charset val="134"/>
      </rPr>
      <t>2019</t>
    </r>
    <r>
      <rPr>
        <sz val="9"/>
        <rFont val="楷体_GB2312"/>
        <family val="3"/>
        <charset val="134"/>
      </rPr>
      <t>年</t>
    </r>
    <r>
      <rPr>
        <sz val="9"/>
        <rFont val="仿宋"/>
        <family val="3"/>
        <charset val="134"/>
      </rPr>
      <t>5</t>
    </r>
    <r>
      <rPr>
        <sz val="9"/>
        <rFont val="楷体_GB2312"/>
        <family val="3"/>
        <charset val="134"/>
      </rPr>
      <t>月21日</t>
    </r>
  </si>
  <si>
    <t xml:space="preserve">       总分：</t>
  </si>
  <si>
    <t>单位名称</t>
  </si>
  <si>
    <t>基本支出总额</t>
  </si>
  <si>
    <t>项目支出总额</t>
  </si>
  <si>
    <t>分数分配</t>
  </si>
  <si>
    <t>预算执行情况（万元）</t>
  </si>
  <si>
    <t>预算数（A)</t>
  </si>
  <si>
    <t>执行数（B)</t>
  </si>
  <si>
    <t>执行率(B/A)</t>
  </si>
  <si>
    <t>得分</t>
  </si>
  <si>
    <t>（20分）</t>
  </si>
  <si>
    <t>部门整体支出总额</t>
  </si>
  <si>
    <t>一级指标</t>
  </si>
  <si>
    <t>二级指标</t>
  </si>
  <si>
    <t>三级指标</t>
  </si>
  <si>
    <t>年初目标值</t>
  </si>
  <si>
    <t>实际完成值</t>
  </si>
  <si>
    <t>年度目标1（31.5分）：全面加强省直机关党的建设，压紧压实主体责任，增强服务中心保障能力</t>
  </si>
  <si>
    <t>产出指标</t>
  </si>
  <si>
    <t>数量指标</t>
  </si>
  <si>
    <t>“两学一做”学习教育督查</t>
  </si>
  <si>
    <t>126个单位</t>
  </si>
  <si>
    <t>工委组织部2018工作总结-3</t>
  </si>
  <si>
    <t>党员教育基地管理</t>
  </si>
  <si>
    <t>10个场所</t>
  </si>
  <si>
    <t>2018省委省直机关工委领导班子-4</t>
  </si>
  <si>
    <t>强化主体责任落实</t>
  </si>
  <si>
    <t>推行清单管理制度，全年下发4次清单</t>
  </si>
  <si>
    <t>4次</t>
  </si>
  <si>
    <t>2018省直机关党建工作第一批问题清单整改工作通知</t>
  </si>
  <si>
    <t>机关党建网登稿</t>
  </si>
  <si>
    <t>机关党建网登稿5000份左右</t>
  </si>
  <si>
    <t>2018年度机关党建课题报告目录后件</t>
  </si>
  <si>
    <t>全省机关党建课题调研成果</t>
  </si>
  <si>
    <t>138篇</t>
  </si>
  <si>
    <t>117篇</t>
  </si>
  <si>
    <t>2018年度机关党建课题报告目录</t>
  </si>
  <si>
    <t>加强科研建设</t>
  </si>
  <si>
    <t>在省级及以上刊物发表论文，校内刊物发行量2000份</t>
  </si>
  <si>
    <t>2篇论文，校内刊物发行量2000份</t>
  </si>
  <si>
    <t>培训省直机关干部</t>
  </si>
  <si>
    <t>2000人/年</t>
  </si>
  <si>
    <t>3700人/年</t>
  </si>
  <si>
    <t>2018省委省直机关工委领导班子-8</t>
  </si>
  <si>
    <t>党务干部培训</t>
  </si>
  <si>
    <t>700人/5期</t>
  </si>
  <si>
    <t>984人/5期</t>
  </si>
  <si>
    <t>工委组织部2018工作总结-8</t>
  </si>
  <si>
    <t>质量指标</t>
  </si>
  <si>
    <t>完成上级党建课题</t>
  </si>
  <si>
    <t>≥2个</t>
  </si>
  <si>
    <t>2个</t>
  </si>
  <si>
    <t>工委组织部2018工作总结-8-9</t>
  </si>
  <si>
    <t>党务干部培训效果</t>
  </si>
  <si>
    <t>党务干部培训达标</t>
  </si>
  <si>
    <t>达标</t>
  </si>
  <si>
    <t>工委组织部2018工作总结-9</t>
  </si>
  <si>
    <t>授课教师具有高级职称比例</t>
  </si>
  <si>
    <t>效益指标</t>
  </si>
  <si>
    <t>社会效益</t>
  </si>
  <si>
    <t>机关党建app激活人数</t>
  </si>
  <si>
    <t>达到4万人</t>
  </si>
  <si>
    <t>6万</t>
  </si>
  <si>
    <t>2018省委省直机关工委领导班子-14</t>
  </si>
  <si>
    <t>党员教育基地接待人数</t>
  </si>
  <si>
    <t>年接待人次超过5万人</t>
  </si>
  <si>
    <t>4.6万</t>
  </si>
  <si>
    <t>基层党建工作满意度</t>
  </si>
  <si>
    <t>≥90%</t>
  </si>
  <si>
    <t>年度目标2（25分）：机关制度建设规范，作风建设改进，廉政建设成效明显</t>
  </si>
  <si>
    <t>党委中心组学习</t>
  </si>
  <si>
    <t>每年不少于10次</t>
  </si>
  <si>
    <t>11次</t>
  </si>
  <si>
    <t>2018省委省直机关工委领导班子-11</t>
  </si>
  <si>
    <t>省直机关开展争先创优活动</t>
  </si>
  <si>
    <t>69个</t>
  </si>
  <si>
    <t>工委组织部2018工作总结-4</t>
  </si>
  <si>
    <t>巡查组驻点巡查工作</t>
  </si>
  <si>
    <t>4个单位</t>
  </si>
  <si>
    <t>2018省委省直机关工委领导班子-10</t>
  </si>
  <si>
    <t>省直机关民主生活会督导率</t>
  </si>
  <si>
    <t>全覆盖</t>
  </si>
  <si>
    <t>工委组织部2018工作总结-6，3</t>
  </si>
  <si>
    <t>党员干部违纪案件结案率</t>
  </si>
  <si>
    <t>省委省直机关纪工委2018工作总结-2</t>
  </si>
  <si>
    <t>党员群众满意度</t>
  </si>
  <si>
    <t>2018省委省直机关工委领导班子-13</t>
  </si>
  <si>
    <t>工青妇工作满意度</t>
  </si>
  <si>
    <t>年度目标3（23.5分）：加强机关规范管理，不断提升机关管理科学化水平</t>
  </si>
  <si>
    <t>内网安全维护</t>
  </si>
  <si>
    <t xml:space="preserve"> 安全便捷                        </t>
  </si>
  <si>
    <t>安全便捷</t>
  </si>
  <si>
    <t>物业管理面积</t>
  </si>
  <si>
    <t>4870㎡</t>
  </si>
  <si>
    <t>财政资金保障率</t>
  </si>
  <si>
    <t>离退休干部组织主题党日疗休养等活动</t>
  </si>
  <si>
    <t>5次</t>
  </si>
  <si>
    <t>内网办公覆盖率</t>
  </si>
  <si>
    <t>办公楼及设施设备完好率</t>
  </si>
  <si>
    <t>档案管理考核</t>
  </si>
  <si>
    <t>优秀</t>
  </si>
  <si>
    <t>物业服务满意度</t>
  </si>
  <si>
    <t>≥92%</t>
  </si>
  <si>
    <t>离退休干部满意度</t>
  </si>
  <si>
    <t>≥95%</t>
  </si>
  <si>
    <t>约束性指标</t>
  </si>
  <si>
    <t>资金管理</t>
  </si>
  <si>
    <t>不设权重，酌情扣分，如出现审计等部门重点披露的问题，或造成重大不良社会影响，评价总得分不得超过70分。</t>
  </si>
  <si>
    <t>合规性</t>
  </si>
  <si>
    <t>1.预算执行情况口径：预算数为调整后财政资金总额（包括上年结余结转），执行数为资金使用单位财政资金实际支出数。</t>
  </si>
  <si>
    <t>2.定量指标完成数汇总原则：绝对值直接累加计算，相对值按照资金额度加权平均计算。定量指标计分原则：正向指标（即目标值为≥X,得分=权重*B/A），反向指标（即目标值为≤X，得分=权重*A/B)，得分不得突破权重总额。定量指标先汇总完成数，再计算得分。</t>
  </si>
  <si>
    <t>3.定性指标计分原则：达成预期指标、部分达成预期指标并具有一定效果、未达成预期指标且效果较差三档，分别按照该指标对应分值区间100-80%（含80%）、80-50%（含50%）、50-0%合理确定分值。汇总时，以资金额度为权重，对分值进行加权平均计算。</t>
  </si>
  <si>
    <t>4.基于经济性和必要性等因素考虑，满意度指标暂可不作为必评指标。约束性指标以负数记分。</t>
  </si>
  <si>
    <t>表彰党建先进单位100个</t>
    <phoneticPr fontId="10" type="noConversion"/>
  </si>
  <si>
    <t>填报日期：2019年5月21日</t>
  </si>
  <si>
    <t>总分：</t>
  </si>
  <si>
    <t>项目名称</t>
  </si>
  <si>
    <t>党建业务工作经费</t>
    <phoneticPr fontId="10" type="noConversion"/>
  </si>
  <si>
    <t>主管部门</t>
  </si>
  <si>
    <t>中共湖北省委直属机关工作委员会</t>
  </si>
  <si>
    <t>项目实施单位</t>
  </si>
  <si>
    <t>项目类别</t>
  </si>
  <si>
    <t>1、部门预算项目   □√    2、省直专项   □  3、省对下转移支付项目 □</t>
  </si>
  <si>
    <t>项目属性</t>
  </si>
  <si>
    <t>1、持续性项目     □√    2、新增性项目 □</t>
  </si>
  <si>
    <t>项目类型</t>
  </si>
  <si>
    <t>1、常年性项目     □√    2、延续性项目 □      3、一次性项目   □</t>
  </si>
  <si>
    <t>执行数(B)</t>
  </si>
  <si>
    <t>得分（20分*执行率）</t>
  </si>
  <si>
    <t>年度财政资金总额</t>
  </si>
  <si>
    <t>年度目标1</t>
  </si>
  <si>
    <t>1.增强服务中心保障能力</t>
  </si>
  <si>
    <t>年初目标值（A）</t>
  </si>
  <si>
    <t>实际完成值（B）</t>
  </si>
  <si>
    <t>党员教育</t>
  </si>
  <si>
    <t>紧跟形势贴近中心，注重日常教育，完成专题教育不少2项</t>
  </si>
  <si>
    <t>完成参加培训700人/5场。绩效标准97%</t>
  </si>
  <si>
    <t>984人/5场</t>
  </si>
  <si>
    <t>到党员教育基地</t>
  </si>
  <si>
    <t>确定10个场所、每个场所年接纳人数不少5000人。绩效标准达到90%</t>
  </si>
  <si>
    <t>16个场所参与人数4.6万人，达到了92%</t>
  </si>
  <si>
    <t>确保每项培训有教授知名专家授课，人员、时间、内容落实。绩效标准97%</t>
  </si>
  <si>
    <t>成本指标</t>
  </si>
  <si>
    <t>党建业务工作经费</t>
  </si>
  <si>
    <t>498万元。绩效标准95%</t>
  </si>
  <si>
    <t>年度目标2</t>
  </si>
  <si>
    <t>2.基层党组织建设全面提高</t>
  </si>
  <si>
    <t>争先创优先进</t>
  </si>
  <si>
    <t>表彰基层党组织150个、优秀党务干部200名</t>
  </si>
  <si>
    <t>完成</t>
  </si>
  <si>
    <t>落实组织生活制度</t>
  </si>
  <si>
    <t>确保单位主要领导讲党课1-2次，参加支部学习不少8次。绩效标准98%</t>
  </si>
  <si>
    <t>领导班子讲课2次，支部学习11次</t>
  </si>
  <si>
    <t>基层党组织问责追责</t>
  </si>
  <si>
    <t>在千分之二以内。绩效标准&lt;10个</t>
  </si>
  <si>
    <t>四个</t>
  </si>
  <si>
    <t>党员问责追责</t>
  </si>
  <si>
    <t>在千分之一以内。绩效标准&lt;150人</t>
  </si>
  <si>
    <t>93人</t>
  </si>
  <si>
    <t>预算指标</t>
  </si>
  <si>
    <t>党建业务培训费执行率</t>
  </si>
  <si>
    <t>144万元</t>
  </si>
  <si>
    <t>87.4万元</t>
  </si>
  <si>
    <t>年度目标3</t>
  </si>
  <si>
    <t>3.机关制度建设规范，组织建设完善、廉政建设成效明显</t>
  </si>
  <si>
    <t>数量指标质量指标</t>
  </si>
  <si>
    <t>机关学习制度落实</t>
  </si>
  <si>
    <t>每次学习有计划、有考勤、年中心组学习不少8次</t>
  </si>
  <si>
    <t>学习11次</t>
  </si>
  <si>
    <t>机关党建目标考核完成率</t>
  </si>
  <si>
    <t>优。绩效标准95分以上</t>
  </si>
  <si>
    <t>95分以上</t>
  </si>
  <si>
    <t>党员信件举报投诉处理</t>
  </si>
  <si>
    <t>确保件件有回音</t>
  </si>
  <si>
    <t>8件</t>
  </si>
  <si>
    <t>优。绩效标准95%以上</t>
  </si>
  <si>
    <t>社会效益指标</t>
  </si>
  <si>
    <t>党建业务干部培训</t>
  </si>
  <si>
    <t>优良：抓好党要管党、从严治党主题责任的贯彻落实，完成四个培训，党委书记、专职副书记和党支部书记…培训参加率98%</t>
  </si>
  <si>
    <t>优良</t>
  </si>
  <si>
    <t>机关办事效率</t>
  </si>
  <si>
    <t>两学一做活动推进效果满意度</t>
  </si>
  <si>
    <t>纪检办案工作</t>
  </si>
  <si>
    <t>优良：开展廉政建设目标责任制巡查，加大明查暗访，实名举报有奖活动力度，确保机关作风有较大改善，办案人员素质全面提高，机关人员反腐倡廉教育覆盖率100%，结案率95%，违纪人员明显下降</t>
  </si>
  <si>
    <t>防范工作</t>
  </si>
  <si>
    <t>优良：搞好网上同法轮功分子的教育转化工作，省直机关转化人数有所提高，新增发案率控制0.2‰</t>
  </si>
  <si>
    <t>工青妇工作</t>
  </si>
  <si>
    <t>优良：（1）机关精神文明建设。（2）机关思想政治工作（3）机关文化建设（4）机关群团组织活动</t>
  </si>
  <si>
    <t>环境效益指标</t>
  </si>
  <si>
    <t>党务公开、党内监督覆盖率</t>
  </si>
  <si>
    <t>优。</t>
  </si>
  <si>
    <t>优</t>
  </si>
  <si>
    <t>服务对象满意度指标</t>
  </si>
  <si>
    <t>党员干部教育满意度</t>
  </si>
  <si>
    <t>防范工作满意度</t>
  </si>
  <si>
    <t>优 。</t>
  </si>
  <si>
    <t>备注：</t>
  </si>
  <si>
    <t>4.基于经济性和必要性等因素考虑，满意度指标暂可不作为必评指标。</t>
  </si>
  <si>
    <t>机关行政运行经费</t>
  </si>
  <si>
    <t>年初目标值（A)</t>
  </si>
  <si>
    <t>实际完成值(B)</t>
  </si>
  <si>
    <t>1.网络运行安全、快捷</t>
  </si>
  <si>
    <t>省直机关党建网</t>
  </si>
  <si>
    <t>1套</t>
  </si>
  <si>
    <t>工委机关内网</t>
  </si>
  <si>
    <t>安保监控</t>
  </si>
  <si>
    <t>网上信息收集、传递</t>
  </si>
  <si>
    <t>优。安全快捷</t>
  </si>
  <si>
    <t>安全快捷</t>
  </si>
  <si>
    <t>网站运行管理</t>
  </si>
  <si>
    <t>优。标准规范</t>
  </si>
  <si>
    <t>标准规范</t>
  </si>
  <si>
    <t>2.机关管理规范有序、文明建设提高</t>
  </si>
  <si>
    <t>办公楼管理面积</t>
  </si>
  <si>
    <t>安全系统保障</t>
  </si>
  <si>
    <t>电梯、监控设备各1套</t>
  </si>
  <si>
    <t>信息发布栏保障</t>
  </si>
  <si>
    <t>电子屏2块</t>
  </si>
  <si>
    <t>信息统计考核全面</t>
  </si>
  <si>
    <t>有价值</t>
  </si>
  <si>
    <t>物业管理安全规范</t>
  </si>
  <si>
    <t>安全、优美</t>
  </si>
  <si>
    <t>供暖、制冷运行可靠</t>
  </si>
  <si>
    <t>预算执行率</t>
  </si>
  <si>
    <t>中</t>
  </si>
  <si>
    <t>备注：不含200万元自筹资金</t>
  </si>
  <si>
    <t>1.预算执行情况口径：预算数为调整后财政资金总额（包括上年结余结转），执行数为资金使用单位财2政资金实际支出数。</t>
  </si>
  <si>
    <t>省直机关集中订阅党报党刊项目申报表</t>
    <phoneticPr fontId="10" type="noConversion"/>
  </si>
  <si>
    <t>总分</t>
  </si>
  <si>
    <t>项目名称：</t>
  </si>
  <si>
    <t>省直机关集中订阅党报党刊专项</t>
  </si>
  <si>
    <t>项目主管部门</t>
  </si>
  <si>
    <t>项目执行部门</t>
  </si>
  <si>
    <t>项目负责人</t>
  </si>
  <si>
    <t>郭俊苹</t>
  </si>
  <si>
    <t>联系电话</t>
  </si>
  <si>
    <t>027-87238716</t>
  </si>
  <si>
    <t>单位地址</t>
  </si>
  <si>
    <t>湖北省省委大院</t>
  </si>
  <si>
    <t>邮政编码</t>
  </si>
  <si>
    <r>
      <t>1、持续性项目   □</t>
    </r>
    <r>
      <rPr>
        <sz val="10"/>
        <rFont val="仿宋"/>
        <family val="3"/>
        <charset val="134"/>
      </rPr>
      <t>√</t>
    </r>
  </si>
  <si>
    <t>1、部门项目预算   □                                     2、省直专项   □√</t>
  </si>
  <si>
    <t>1、常年项目   □√</t>
  </si>
  <si>
    <t>执行数</t>
  </si>
  <si>
    <t>项目申请理由</t>
  </si>
  <si>
    <t>1、项目的政策依据：中共湖北省委办公厅关于做好2018年度《人民日报》、《求是》杂志和《湖北日报》发行工作严格规范报刊发行秩序的通知（鄂办文【2017】65号）精神和湖北省委宣传部向省委呈送《关于做好2018年度重点党报党刊发行工作的请示》</t>
  </si>
  <si>
    <t>2、项目与部门职能相关性：机关工委负责指导省直机关各级党组织和广大党员学习马列主义、毛泽东思想、邓小平理论、“三个代表”重要思想、科学发展观和习近平新时代中国特色社会主义思想，进行党的路线、方针、政策和形势教育。省直机关党报党刊的集中订阅对于巩固党报党刊在意识形态领域的主导地位，建设强大的凝聚力和引领力的社会主义意识息息相关。</t>
  </si>
  <si>
    <t>3、项目实施的现实意义：对于深入学习贯彻习近平新时代中国特色社会主义思想和党的十九大精神，引导广大干部群众增强“四个意识”，坚定“四个自信”，为决胜全面建成小康社会、夺取新时代中国特色社会主义伟大胜利、思想中华民族伟大复兴的中国梦而奋斗，具有重大意义。</t>
  </si>
  <si>
    <t>年度目标</t>
  </si>
  <si>
    <t>1、发挥好党报党刊的舆论引导作用</t>
  </si>
  <si>
    <t>人民日报订阅量</t>
  </si>
  <si>
    <t>求是杂志订阅量</t>
  </si>
  <si>
    <t>光明日报订阅量</t>
  </si>
  <si>
    <t>经济日报订阅量</t>
  </si>
  <si>
    <t>湖北日报订阅量</t>
  </si>
  <si>
    <t>时效指标</t>
  </si>
  <si>
    <t>分送及时性</t>
  </si>
  <si>
    <t>及时</t>
  </si>
  <si>
    <t>≧95%</t>
  </si>
  <si>
    <t>满意度指标</t>
  </si>
  <si>
    <t>学员满意度</t>
  </si>
  <si>
    <t>教职工满意度</t>
  </si>
  <si>
    <t>≧70%</t>
  </si>
  <si>
    <t>70%以上</t>
  </si>
  <si>
    <t>完成咨询调研报告（篇/3分）</t>
  </si>
  <si>
    <t>编辑校内刊物种类（种/1分）</t>
  </si>
  <si>
    <t>校内刊物发行量（份/1分）</t>
  </si>
  <si>
    <t>≧30%</t>
  </si>
  <si>
    <t>30%以上</t>
  </si>
  <si>
    <t>创新</t>
  </si>
  <si>
    <t>提升党员干部综合素质</t>
  </si>
  <si>
    <t>为省委省政府决策提供依据</t>
  </si>
  <si>
    <t>50%-80%</t>
  </si>
  <si>
    <t>≧10%</t>
  </si>
  <si>
    <t>满意</t>
  </si>
  <si>
    <t>省直机关工委</t>
  </si>
  <si>
    <t>省直机关工委党校</t>
  </si>
  <si>
    <t>1、部门预算项目   □√   2、省直专项   □  3、省对下转移支付项目 □</t>
  </si>
  <si>
    <t xml:space="preserve">1、持续性项目     □√   2、新增性项目 □ </t>
  </si>
  <si>
    <t>1、常年性项目     □√   2、延续性项目 □      3、一次性项目   □</t>
  </si>
  <si>
    <t>（40分）</t>
  </si>
  <si>
    <t>主体班（处、科级干部）培训（人次/3分）</t>
  </si>
  <si>
    <t>入党积极分子、新党员培训（人次/2分）</t>
  </si>
  <si>
    <t>其他干部培训（人次/2分）</t>
  </si>
  <si>
    <t>党的理论和党性教育占主体班教学总课程（2分）</t>
  </si>
  <si>
    <t>创省级优秀成果奖（项/3分）</t>
  </si>
  <si>
    <t>在省级及以上刊物出版发行案例集（3分）</t>
  </si>
  <si>
    <t>受培训学员合格率（3分）</t>
  </si>
  <si>
    <t>主体班学员考评良好率（3分）</t>
  </si>
  <si>
    <t>咨询调研报告受到省领导批示率（4分）</t>
  </si>
  <si>
    <t>教学质量评估达标率（2分）</t>
  </si>
  <si>
    <t>教学管理达标率（2分）</t>
  </si>
  <si>
    <t>教学内容每期班更新率（2分）</t>
  </si>
  <si>
    <t>坚持创新培训方式（2分）</t>
  </si>
  <si>
    <t>按时完成培训任务（1分）</t>
  </si>
  <si>
    <t>完成4期</t>
  </si>
  <si>
    <t>培训时间（1分）</t>
  </si>
  <si>
    <t>每期培训时间为2个月</t>
  </si>
  <si>
    <t>加强两个基地建设，提升党员干部综合素质（15分）</t>
  </si>
  <si>
    <t>较大程度提升党员干部综合素质</t>
  </si>
  <si>
    <t>发挥智库作用，完成决策咨询调研报告，为省委省政府决策提供依据（25分）</t>
  </si>
  <si>
    <t>较好地为省委省政府决策提供了依据</t>
  </si>
  <si>
    <t>总分：92.00</t>
  </si>
  <si>
    <t>2018年度“党校业务工作经费”项目绩效自评表</t>
  </si>
  <si>
    <r>
      <t xml:space="preserve">填报日期：2018年5月28日                                 </t>
    </r>
    <r>
      <rPr>
        <sz val="12"/>
        <rFont val="宋体"/>
        <charset val="134"/>
      </rPr>
      <t/>
    </r>
    <phoneticPr fontId="10" type="noConversion"/>
  </si>
  <si>
    <t>产出指标（40分）</t>
    <phoneticPr fontId="10" type="noConversion"/>
  </si>
  <si>
    <t>“四名”“双百”工程项目</t>
  </si>
  <si>
    <t>1、部门预算项目□√   2、省直专项□  3、省对下转移支付项目□</t>
  </si>
  <si>
    <t>1、持续性项目□√   2、新增性项目□</t>
  </si>
  <si>
    <t>1、常年性项目□√   2、延续性项目□      3、一次性项目□</t>
  </si>
  <si>
    <t>选派教师培训（人次/3分）</t>
  </si>
  <si>
    <t>落实专家、领导到党校讲课（人次/3分）</t>
  </si>
  <si>
    <t>省部级以上课题立项（项/4分）</t>
  </si>
  <si>
    <t>校级课题立项（项/3分）</t>
  </si>
  <si>
    <t>省级及上刊物发表论文（篇/4分）</t>
  </si>
  <si>
    <t>高标准打造“好课程”（个/3分）</t>
  </si>
  <si>
    <t>省部级申报课题立项率（5分）</t>
  </si>
  <si>
    <t>已立项课题完成率（4分）</t>
  </si>
  <si>
    <t>知名专家来校授课占全部面授课程比率（3分）</t>
  </si>
  <si>
    <t>省部级以上课题结项优良率（4分）</t>
  </si>
  <si>
    <t>学科建设质量（4分）</t>
  </si>
  <si>
    <t>实施名课和名师工程，提高党员干部综合素质（15分）</t>
  </si>
  <si>
    <t>较大程度提升</t>
  </si>
  <si>
    <t>实施名题工程，为省委省政府决策提供依据（25分）</t>
  </si>
  <si>
    <t>较好的提供了决策依据</t>
  </si>
  <si>
    <t>95%以上</t>
  </si>
  <si>
    <t xml:space="preserve">填报日期：2018年5月28日                                 </t>
    <phoneticPr fontId="10" type="noConversion"/>
  </si>
  <si>
    <t>总分：91.00</t>
  </si>
  <si>
    <t>2018年度“四名”“双百”工程项目绩效自评表</t>
  </si>
  <si>
    <t>湖北省委省直机关工委2018年度党建业务工作经费自评表</t>
    <phoneticPr fontId="10" type="noConversion"/>
  </si>
  <si>
    <t>湖北省委省直机关工作委员会</t>
    <phoneticPr fontId="10" type="noConversion"/>
  </si>
  <si>
    <t>湖北省委省直机关工委2018年度机关行政运行经费项目绩效自评表</t>
    <phoneticPr fontId="10" type="noConversion"/>
  </si>
  <si>
    <t>党校业务工作经费</t>
    <phoneticPr fontId="10" type="noConversion"/>
  </si>
  <si>
    <t>省直机关工委</t>
    <phoneticPr fontId="10" type="noConversion"/>
  </si>
  <si>
    <t>湖北省财政厅</t>
    <phoneticPr fontId="10" type="noConversion"/>
  </si>
</sst>
</file>

<file path=xl/styles.xml><?xml version="1.0" encoding="utf-8"?>
<styleSheet xmlns="http://schemas.openxmlformats.org/spreadsheetml/2006/main">
  <numFmts count="3">
    <numFmt numFmtId="176" formatCode="_ * #,##0.00_ ;_ * \-#,##0.00_ ;_ * &quot;-&quot;??_ ;_ @_ "/>
    <numFmt numFmtId="177" formatCode="0.00_ "/>
    <numFmt numFmtId="178" formatCode="0_ "/>
  </numFmts>
  <fonts count="21">
    <font>
      <sz val="12"/>
      <name val="宋体"/>
      <charset val="134"/>
    </font>
    <font>
      <sz val="12"/>
      <name val="仿宋_GB2312"/>
      <family val="3"/>
      <charset val="134"/>
    </font>
    <font>
      <sz val="10"/>
      <name val="宋体"/>
      <charset val="134"/>
    </font>
    <font>
      <sz val="10"/>
      <name val="仿宋_GB2312"/>
      <family val="3"/>
      <charset val="134"/>
    </font>
    <font>
      <sz val="20"/>
      <name val="方正小标宋_GBK"/>
      <charset val="134"/>
    </font>
    <font>
      <sz val="8"/>
      <name val="仿宋_GB2312"/>
      <family val="3"/>
      <charset val="134"/>
    </font>
    <font>
      <sz val="9"/>
      <name val="Arial"/>
      <family val="2"/>
    </font>
    <font>
      <sz val="9"/>
      <name val="仿宋"/>
      <family val="3"/>
      <charset val="134"/>
    </font>
    <font>
      <sz val="9"/>
      <name val="楷体_GB2312"/>
      <family val="3"/>
      <charset val="134"/>
    </font>
    <font>
      <sz val="12"/>
      <name val="宋体"/>
      <charset val="134"/>
    </font>
    <font>
      <sz val="9"/>
      <name val="宋体"/>
      <charset val="134"/>
    </font>
    <font>
      <sz val="10"/>
      <name val="方正小标宋_GBK"/>
      <charset val="134"/>
    </font>
    <font>
      <sz val="10"/>
      <name val="楷体_GB2312"/>
      <family val="3"/>
      <charset val="134"/>
    </font>
    <font>
      <b/>
      <sz val="10"/>
      <name val="仿宋_GB2312"/>
      <family val="3"/>
      <charset val="134"/>
    </font>
    <font>
      <sz val="11"/>
      <name val="宋体"/>
      <charset val="134"/>
    </font>
    <font>
      <sz val="10"/>
      <name val="仿宋"/>
      <family val="3"/>
      <charset val="134"/>
    </font>
    <font>
      <b/>
      <sz val="10"/>
      <name val="宋体"/>
      <charset val="134"/>
    </font>
    <font>
      <sz val="10.5"/>
      <name val="仿宋_GB2312"/>
      <family val="3"/>
      <charset val="134"/>
    </font>
    <font>
      <sz val="20"/>
      <name val="仿宋_GB2312"/>
      <family val="3"/>
      <charset val="134"/>
    </font>
    <font>
      <sz val="12"/>
      <color indexed="8"/>
      <name val="仿宋_GB2312"/>
      <family val="3"/>
      <charset val="134"/>
    </font>
    <font>
      <sz val="14"/>
      <name val="仿宋_GB2312"/>
      <family val="3"/>
      <charset val="13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3">
    <xf numFmtId="0" fontId="0" fillId="0" borderId="0">
      <alignment vertical="center"/>
    </xf>
    <xf numFmtId="9" fontId="9" fillId="0" borderId="0" applyFont="0" applyFill="0" applyBorder="0" applyAlignment="0" applyProtection="0">
      <alignment vertical="center"/>
    </xf>
    <xf numFmtId="176" fontId="9" fillId="0" borderId="0" applyFont="0" applyFill="0" applyBorder="0" applyAlignment="0" applyProtection="0">
      <alignment vertical="center"/>
    </xf>
  </cellStyleXfs>
  <cellXfs count="181">
    <xf numFmtId="0" fontId="0" fillId="0" borderId="0" xfId="0">
      <alignment vertical="center"/>
    </xf>
    <xf numFmtId="0" fontId="0" fillId="0" borderId="0" xfId="0" applyAlignment="1">
      <alignment horizontal="center" vertical="center"/>
    </xf>
    <xf numFmtId="0" fontId="0" fillId="0" borderId="0" xfId="0" applyFont="1">
      <alignment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lignment vertical="center"/>
    </xf>
    <xf numFmtId="0" fontId="3" fillId="0" borderId="1" xfId="0" applyFont="1" applyFill="1" applyBorder="1" applyAlignment="1">
      <alignment horizontal="center" vertical="center" wrapText="1"/>
    </xf>
    <xf numFmtId="0" fontId="2" fillId="0" borderId="0" xfId="0" applyFont="1" applyFill="1">
      <alignment vertical="center"/>
    </xf>
    <xf numFmtId="0" fontId="3" fillId="0" borderId="1" xfId="0" applyFont="1" applyFill="1" applyBorder="1" applyAlignment="1">
      <alignment horizontal="left" vertical="center" wrapText="1"/>
    </xf>
    <xf numFmtId="177" fontId="3" fillId="0" borderId="1" xfId="0" applyNumberFormat="1" applyFont="1" applyBorder="1" applyAlignment="1">
      <alignment horizontal="center" vertical="center" wrapText="1"/>
    </xf>
    <xf numFmtId="0" fontId="0" fillId="0" borderId="0" xfId="0" applyFill="1">
      <alignment vertical="center"/>
    </xf>
    <xf numFmtId="0" fontId="3" fillId="0" borderId="0" xfId="0" applyFont="1" applyBorder="1" applyAlignment="1">
      <alignment horizontal="center" vertical="center" wrapText="1"/>
    </xf>
    <xf numFmtId="176" fontId="0" fillId="0" borderId="0" xfId="0" applyNumberFormat="1" applyAlignment="1">
      <alignment horizontal="center" vertical="center"/>
    </xf>
    <xf numFmtId="0" fontId="3" fillId="0" borderId="2" xfId="0" applyFont="1" applyFill="1" applyBorder="1" applyAlignment="1">
      <alignment horizontal="center" vertical="center" wrapText="1"/>
    </xf>
    <xf numFmtId="10" fontId="3" fillId="0" borderId="1" xfId="1" applyNumberFormat="1" applyFont="1" applyBorder="1" applyAlignment="1">
      <alignment horizontal="center" vertical="center" wrapText="1"/>
    </xf>
    <xf numFmtId="176" fontId="3" fillId="0" borderId="1" xfId="2"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9" fontId="3" fillId="2" borderId="5" xfId="0" applyNumberFormat="1" applyFont="1" applyFill="1" applyBorder="1" applyAlignment="1">
      <alignment horizontal="left" vertical="center" wrapText="1"/>
    </xf>
    <xf numFmtId="9" fontId="3" fillId="2" borderId="1" xfId="0" applyNumberFormat="1" applyFont="1" applyFill="1" applyBorder="1" applyAlignment="1">
      <alignment horizontal="center" vertical="center" wrapText="1"/>
    </xf>
    <xf numFmtId="0" fontId="0" fillId="3" borderId="0" xfId="0" applyFill="1">
      <alignment vertical="center"/>
    </xf>
    <xf numFmtId="0" fontId="2" fillId="0" borderId="0" xfId="0" applyFont="1" applyFill="1" applyBorder="1">
      <alignment vertical="center"/>
    </xf>
    <xf numFmtId="0" fontId="2" fillId="3" borderId="0" xfId="0" applyFont="1" applyFill="1">
      <alignment vertical="center"/>
    </xf>
    <xf numFmtId="0" fontId="3" fillId="0"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12" fillId="0" borderId="0" xfId="0" applyFont="1" applyBorder="1" applyAlignment="1">
      <alignment horizontal="left" vertical="center"/>
    </xf>
    <xf numFmtId="0" fontId="2" fillId="0" borderId="0" xfId="0" applyFont="1" applyBorder="1">
      <alignment vertical="center"/>
    </xf>
    <xf numFmtId="177" fontId="2" fillId="0" borderId="6" xfId="0" applyNumberFormat="1" applyFont="1" applyBorder="1">
      <alignment vertical="center"/>
    </xf>
    <xf numFmtId="0" fontId="3" fillId="0" borderId="1" xfId="0" applyFont="1" applyBorder="1" applyAlignment="1">
      <alignment horizontal="left" vertical="center" wrapText="1"/>
    </xf>
    <xf numFmtId="10" fontId="3" fillId="0" borderId="1" xfId="0" applyNumberFormat="1" applyFont="1" applyBorder="1" applyAlignment="1">
      <alignment horizontal="left" vertical="center" wrapText="1"/>
    </xf>
    <xf numFmtId="0" fontId="3" fillId="0" borderId="1" xfId="0" applyFont="1" applyBorder="1" applyAlignment="1">
      <alignment vertical="center" wrapText="1"/>
    </xf>
    <xf numFmtId="9" fontId="3" fillId="0" borderId="7" xfId="0" applyNumberFormat="1" applyFont="1" applyBorder="1" applyAlignment="1">
      <alignment horizontal="center" vertical="center" wrapText="1"/>
    </xf>
    <xf numFmtId="0" fontId="2" fillId="0" borderId="1" xfId="0" applyFont="1" applyBorder="1" applyAlignment="1">
      <alignment horizontal="center" vertical="center"/>
    </xf>
    <xf numFmtId="9" fontId="3" fillId="0" borderId="7"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177" fontId="2" fillId="0" borderId="1" xfId="0" applyNumberFormat="1" applyFont="1" applyBorder="1" applyAlignment="1">
      <alignment horizontal="center" vertical="center"/>
    </xf>
    <xf numFmtId="9" fontId="3" fillId="0" borderId="2" xfId="0" applyNumberFormat="1" applyFont="1" applyBorder="1" applyAlignment="1">
      <alignment horizontal="center" vertical="center" wrapText="1"/>
    </xf>
    <xf numFmtId="0" fontId="2" fillId="2" borderId="1" xfId="0" applyFont="1" applyFill="1" applyBorder="1" applyAlignment="1">
      <alignment horizontal="center" vertical="center"/>
    </xf>
    <xf numFmtId="9" fontId="3" fillId="0" borderId="1" xfId="0" applyNumberFormat="1" applyFont="1" applyBorder="1" applyAlignment="1">
      <alignment horizontal="center" vertical="center" wrapText="1"/>
    </xf>
    <xf numFmtId="176" fontId="2" fillId="0" borderId="1" xfId="2" applyFont="1" applyBorder="1" applyAlignment="1">
      <alignment horizontal="center" vertical="center"/>
    </xf>
    <xf numFmtId="0" fontId="2" fillId="0" borderId="8" xfId="0" applyFont="1" applyBorder="1" applyAlignment="1">
      <alignment horizontal="center" vertical="center"/>
    </xf>
    <xf numFmtId="178" fontId="3" fillId="0" borderId="8" xfId="0" applyNumberFormat="1" applyFont="1" applyBorder="1" applyAlignment="1">
      <alignment horizontal="center" vertical="center" wrapText="1"/>
    </xf>
    <xf numFmtId="178" fontId="3" fillId="2" borderId="1" xfId="0" applyNumberFormat="1" applyFont="1" applyFill="1" applyBorder="1" applyAlignment="1">
      <alignment horizontal="center" vertical="center" wrapText="1"/>
    </xf>
    <xf numFmtId="178" fontId="3" fillId="0" borderId="7" xfId="0" applyNumberFormat="1" applyFont="1" applyBorder="1" applyAlignment="1">
      <alignment horizontal="center" vertical="center" wrapText="1"/>
    </xf>
    <xf numFmtId="178" fontId="3" fillId="0" borderId="1" xfId="0" applyNumberFormat="1" applyFont="1" applyBorder="1" applyAlignment="1">
      <alignment horizontal="center" vertical="center" wrapText="1"/>
    </xf>
    <xf numFmtId="178" fontId="3" fillId="2" borderId="9" xfId="0" applyNumberFormat="1" applyFont="1" applyFill="1" applyBorder="1" applyAlignment="1">
      <alignment horizontal="center" vertical="center" wrapText="1"/>
    </xf>
    <xf numFmtId="0" fontId="12" fillId="0" borderId="1" xfId="0" applyFont="1" applyBorder="1" applyAlignment="1">
      <alignment horizontal="left" vertical="center"/>
    </xf>
    <xf numFmtId="0" fontId="2" fillId="0" borderId="1" xfId="0" applyFont="1" applyBorder="1">
      <alignment vertical="center"/>
    </xf>
    <xf numFmtId="0" fontId="2" fillId="0" borderId="1" xfId="0" applyFont="1" applyFill="1" applyBorder="1">
      <alignment vertical="center"/>
    </xf>
    <xf numFmtId="177" fontId="2" fillId="0" borderId="1" xfId="0" applyNumberFormat="1" applyFont="1" applyBorder="1">
      <alignment vertical="center"/>
    </xf>
    <xf numFmtId="177" fontId="3" fillId="0" borderId="1" xfId="0" applyNumberFormat="1" applyFont="1" applyBorder="1" applyAlignment="1">
      <alignment horizontal="left" vertical="center" wrapText="1"/>
    </xf>
    <xf numFmtId="0" fontId="0" fillId="0" borderId="1" xfId="0" applyBorder="1" applyAlignment="1">
      <alignment vertical="center"/>
    </xf>
    <xf numFmtId="0" fontId="0" fillId="0" borderId="1" xfId="0" applyFont="1" applyBorder="1" applyAlignment="1">
      <alignment vertical="center"/>
    </xf>
    <xf numFmtId="0" fontId="2" fillId="0" borderId="1" xfId="0" applyFont="1" applyBorder="1" applyAlignment="1">
      <alignment vertical="center"/>
    </xf>
    <xf numFmtId="0" fontId="2" fillId="0" borderId="1" xfId="0" applyFont="1" applyFill="1" applyBorder="1" applyAlignment="1">
      <alignment horizontal="center" vertical="center"/>
    </xf>
    <xf numFmtId="0" fontId="1" fillId="0" borderId="0" xfId="0" applyFont="1">
      <alignment vertical="center"/>
    </xf>
    <xf numFmtId="0" fontId="19" fillId="0" borderId="1" xfId="0" applyFont="1" applyBorder="1" applyAlignment="1">
      <alignment horizontal="center" vertical="center" wrapText="1"/>
    </xf>
    <xf numFmtId="0" fontId="1" fillId="0" borderId="0" xfId="0" applyFont="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vertical="center" wrapText="1"/>
    </xf>
    <xf numFmtId="9" fontId="1" fillId="0" borderId="1" xfId="0" applyNumberFormat="1" applyFont="1" applyBorder="1" applyAlignment="1">
      <alignment horizontal="center" vertical="center" wrapText="1"/>
    </xf>
    <xf numFmtId="0" fontId="19" fillId="0" borderId="1" xfId="0" applyFont="1" applyBorder="1" applyAlignment="1">
      <alignment horizontal="justify" vertical="center" wrapText="1"/>
    </xf>
    <xf numFmtId="0" fontId="3" fillId="0" borderId="0" xfId="0" applyFont="1" applyAlignment="1">
      <alignment vertical="center" wrapText="1"/>
    </xf>
    <xf numFmtId="0" fontId="20" fillId="0" borderId="0" xfId="0" applyFont="1" applyAlignment="1">
      <alignment horizontal="justify" vertical="center"/>
    </xf>
    <xf numFmtId="0" fontId="4" fillId="0" borderId="0" xfId="0" applyFont="1" applyAlignment="1">
      <alignment horizontal="center" vertical="center"/>
    </xf>
    <xf numFmtId="0" fontId="0" fillId="0" borderId="10" xfId="0" applyBorder="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9" fontId="3" fillId="2" borderId="3" xfId="0" applyNumberFormat="1" applyFont="1" applyFill="1" applyBorder="1" applyAlignment="1">
      <alignment horizontal="center" vertical="center" wrapText="1"/>
    </xf>
    <xf numFmtId="9" fontId="3" fillId="2"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9" fontId="3" fillId="0" borderId="3"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0" fontId="3" fillId="0" borderId="3"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2" borderId="11" xfId="0" applyFont="1" applyFill="1" applyBorder="1" applyAlignment="1">
      <alignment horizontal="justify" vertical="center" wrapText="1"/>
    </xf>
    <xf numFmtId="0" fontId="3" fillId="2" borderId="12" xfId="0" applyFont="1" applyFill="1" applyBorder="1" applyAlignment="1">
      <alignment horizontal="justify" vertical="center" wrapText="1"/>
    </xf>
    <xf numFmtId="0" fontId="3" fillId="2" borderId="13" xfId="0" applyFont="1" applyFill="1" applyBorder="1" applyAlignment="1">
      <alignment horizontal="justify" vertical="center" wrapText="1"/>
    </xf>
    <xf numFmtId="0" fontId="3" fillId="2" borderId="14" xfId="0" applyFont="1" applyFill="1" applyBorder="1" applyAlignment="1">
      <alignment horizontal="justify" vertical="center" wrapText="1"/>
    </xf>
    <xf numFmtId="0" fontId="3" fillId="2" borderId="10" xfId="0" applyFont="1" applyFill="1" applyBorder="1" applyAlignment="1">
      <alignment horizontal="justify" vertical="center" wrapText="1"/>
    </xf>
    <xf numFmtId="0" fontId="3" fillId="2" borderId="9" xfId="0" applyFont="1" applyFill="1" applyBorder="1" applyAlignment="1">
      <alignment horizontal="justify"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Border="1" applyAlignment="1">
      <alignment horizontal="center" vertical="center" wrapText="1"/>
    </xf>
    <xf numFmtId="177" fontId="3" fillId="0" borderId="3" xfId="0" applyNumberFormat="1" applyFont="1" applyBorder="1" applyAlignment="1">
      <alignment horizontal="center" vertical="center" wrapText="1"/>
    </xf>
    <xf numFmtId="177" fontId="3" fillId="0" borderId="5" xfId="0" applyNumberFormat="1" applyFont="1" applyBorder="1" applyAlignment="1">
      <alignment horizontal="center" vertical="center" wrapText="1"/>
    </xf>
    <xf numFmtId="177" fontId="3" fillId="0" borderId="2" xfId="0" applyNumberFormat="1" applyFont="1" applyBorder="1" applyAlignment="1">
      <alignment horizontal="center" vertical="center" wrapText="1"/>
    </xf>
    <xf numFmtId="9" fontId="3" fillId="0" borderId="3" xfId="0" applyNumberFormat="1" applyFont="1" applyBorder="1" applyAlignment="1">
      <alignment horizontal="left" vertical="center" wrapText="1"/>
    </xf>
    <xf numFmtId="9" fontId="3" fillId="0" borderId="2" xfId="0" applyNumberFormat="1" applyFont="1" applyBorder="1" applyAlignment="1">
      <alignment horizontal="left"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13" fillId="0" borderId="1" xfId="0" applyFont="1" applyBorder="1" applyAlignment="1">
      <alignment horizontal="center" vertical="center" wrapText="1"/>
    </xf>
    <xf numFmtId="46" fontId="3" fillId="0" borderId="3" xfId="0" applyNumberFormat="1" applyFont="1" applyBorder="1" applyAlignment="1">
      <alignment horizontal="center" vertical="center" wrapText="1"/>
    </xf>
    <xf numFmtId="46" fontId="3" fillId="0" borderId="2" xfId="0" applyNumberFormat="1" applyFont="1" applyBorder="1" applyAlignment="1">
      <alignment horizontal="center" vertical="center" wrapText="1"/>
    </xf>
    <xf numFmtId="46" fontId="3" fillId="0" borderId="3" xfId="0" applyNumberFormat="1" applyFont="1" applyBorder="1" applyAlignment="1">
      <alignment horizontal="left" vertical="center" wrapText="1"/>
    </xf>
    <xf numFmtId="46" fontId="3" fillId="0" borderId="2" xfId="0" applyNumberFormat="1" applyFont="1" applyBorder="1" applyAlignment="1">
      <alignment horizontal="left" vertical="center" wrapText="1"/>
    </xf>
    <xf numFmtId="46"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46" fontId="3" fillId="0" borderId="1" xfId="0" applyNumberFormat="1" applyFont="1" applyBorder="1" applyAlignment="1">
      <alignment horizontal="left" vertical="center" wrapText="1"/>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Fill="1" applyBorder="1" applyAlignment="1">
      <alignment horizontal="left" vertical="center" wrapText="1"/>
    </xf>
    <xf numFmtId="0" fontId="11" fillId="0" borderId="1" xfId="0" applyFont="1" applyBorder="1" applyAlignment="1">
      <alignment horizontal="center" vertical="center"/>
    </xf>
    <xf numFmtId="0" fontId="11"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Fill="1" applyBorder="1" applyAlignment="1">
      <alignment horizontal="justify" vertical="center" wrapText="1"/>
    </xf>
    <xf numFmtId="0" fontId="3" fillId="0" borderId="1" xfId="0" applyFont="1" applyBorder="1" applyAlignment="1">
      <alignment horizontal="justify" vertical="center" wrapText="1"/>
    </xf>
    <xf numFmtId="177" fontId="3" fillId="0" borderId="1" xfId="0" applyNumberFormat="1" applyFont="1" applyFill="1" applyBorder="1" applyAlignment="1">
      <alignment horizontal="center" vertical="center" wrapText="1"/>
    </xf>
    <xf numFmtId="177" fontId="3" fillId="0" borderId="1" xfId="0" applyNumberFormat="1" applyFont="1" applyBorder="1" applyAlignment="1">
      <alignment horizontal="center" vertical="center" wrapText="1"/>
    </xf>
    <xf numFmtId="9" fontId="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9" fillId="0" borderId="1" xfId="0" applyFont="1" applyBorder="1" applyAlignment="1">
      <alignment horizontal="left" wrapText="1"/>
    </xf>
    <xf numFmtId="0" fontId="19" fillId="0" borderId="1" xfId="0" applyFont="1" applyBorder="1" applyAlignment="1">
      <alignment horizontal="left" vertical="center" wrapText="1"/>
    </xf>
    <xf numFmtId="0" fontId="18" fillId="0" borderId="0" xfId="0" applyFont="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Font="1" applyBorder="1" applyAlignment="1">
      <alignment horizontal="left" vertical="center" wrapText="1"/>
    </xf>
    <xf numFmtId="9" fontId="19" fillId="0" borderId="1" xfId="0" applyNumberFormat="1" applyFont="1" applyBorder="1" applyAlignment="1">
      <alignment horizontal="center" vertical="center" wrapText="1"/>
    </xf>
    <xf numFmtId="0" fontId="1" fillId="0" borderId="1" xfId="0" applyFont="1" applyBorder="1" applyAlignment="1">
      <alignment horizontal="left" vertical="top" wrapText="1"/>
    </xf>
    <xf numFmtId="9" fontId="1" fillId="0" borderId="1" xfId="0" applyNumberFormat="1" applyFont="1" applyBorder="1" applyAlignment="1">
      <alignment horizontal="center" vertical="center" wrapText="1"/>
    </xf>
    <xf numFmtId="0" fontId="1" fillId="0" borderId="1" xfId="0" applyFont="1" applyBorder="1" applyAlignment="1">
      <alignment horizontal="left" wrapText="1"/>
    </xf>
    <xf numFmtId="10" fontId="1" fillId="0" borderId="1" xfId="0" applyNumberFormat="1" applyFont="1" applyBorder="1" applyAlignment="1">
      <alignment horizontal="center" vertical="center" wrapText="1"/>
    </xf>
    <xf numFmtId="0" fontId="1" fillId="0" borderId="1" xfId="0" applyFont="1" applyBorder="1" applyAlignment="1">
      <alignment horizontal="justify" vertical="center" wrapText="1"/>
    </xf>
    <xf numFmtId="0" fontId="17"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14" fillId="0" borderId="1" xfId="0" applyFont="1" applyBorder="1" applyAlignment="1">
      <alignment horizontal="center" vertical="center"/>
    </xf>
    <xf numFmtId="178" fontId="2" fillId="0" borderId="3" xfId="0" applyNumberFormat="1" applyFont="1" applyBorder="1" applyAlignment="1">
      <alignment horizontal="right" vertical="center"/>
    </xf>
    <xf numFmtId="0" fontId="2" fillId="0" borderId="2" xfId="0" applyFont="1" applyBorder="1" applyAlignment="1">
      <alignment horizontal="right" vertical="center"/>
    </xf>
    <xf numFmtId="9" fontId="3" fillId="0" borderId="3" xfId="1" applyFont="1" applyBorder="1" applyAlignment="1">
      <alignment horizontal="center" vertical="center" wrapText="1"/>
    </xf>
    <xf numFmtId="9" fontId="3" fillId="0" borderId="2" xfId="1" applyFont="1" applyBorder="1" applyAlignment="1">
      <alignment horizontal="center" vertical="center" wrapText="1"/>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left"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2" xfId="0" applyFont="1" applyBorder="1" applyAlignment="1">
      <alignment horizontal="center" vertical="center"/>
    </xf>
  </cellXfs>
  <cellStyles count="3">
    <cellStyle name="百分比" xfId="1" builtinId="5"/>
    <cellStyle name="常规" xfId="0" builtinId="0"/>
    <cellStyle name="千位分隔" xfId="2" builtin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enableFormatConditionsCalculation="0">
    <tabColor rgb="FFFFFF00"/>
  </sheetPr>
  <dimension ref="A1:K46"/>
  <sheetViews>
    <sheetView workbookViewId="0">
      <selection activeCell="N15" sqref="N15"/>
    </sheetView>
  </sheetViews>
  <sheetFormatPr defaultColWidth="9" defaultRowHeight="14.25"/>
  <cols>
    <col min="1" max="1" width="19.125" customWidth="1"/>
    <col min="2" max="2" width="11.375" customWidth="1"/>
    <col min="3" max="3" width="25" customWidth="1"/>
    <col min="4" max="4" width="11.125" customWidth="1"/>
    <col min="5" max="5" width="19.125" customWidth="1"/>
    <col min="6" max="7" width="11.125" style="1" bestFit="1" customWidth="1"/>
    <col min="8" max="8" width="33.75" hidden="1" customWidth="1"/>
    <col min="9" max="9" width="9" style="5" hidden="1" customWidth="1"/>
    <col min="10" max="10" width="9.375" hidden="1" customWidth="1"/>
    <col min="11" max="11" width="10.375" hidden="1" customWidth="1"/>
  </cols>
  <sheetData>
    <row r="1" spans="1:11" ht="25.5">
      <c r="A1" s="70" t="s">
        <v>0</v>
      </c>
      <c r="B1" s="70"/>
      <c r="C1" s="70"/>
      <c r="D1" s="70"/>
      <c r="E1" s="70"/>
      <c r="F1" s="70"/>
      <c r="G1" s="70"/>
    </row>
    <row r="2" spans="1:11">
      <c r="A2" s="11" t="s">
        <v>1</v>
      </c>
      <c r="B2" s="71"/>
      <c r="C2" s="71"/>
      <c r="D2" s="71"/>
      <c r="E2" s="71"/>
      <c r="F2" s="1" t="s">
        <v>2</v>
      </c>
      <c r="G2" s="12">
        <f>G6+SUM(G9:G40)</f>
        <v>98.478273383306302</v>
      </c>
    </row>
    <row r="3" spans="1:11">
      <c r="A3" s="4" t="s">
        <v>3</v>
      </c>
      <c r="B3" s="72" t="s">
        <v>332</v>
      </c>
      <c r="C3" s="73"/>
      <c r="D3" s="73"/>
      <c r="E3" s="73"/>
      <c r="F3" s="73"/>
      <c r="G3" s="74"/>
    </row>
    <row r="4" spans="1:11">
      <c r="A4" s="4" t="s">
        <v>4</v>
      </c>
      <c r="B4" s="72">
        <v>5425.96</v>
      </c>
      <c r="C4" s="74"/>
      <c r="D4" s="72" t="s">
        <v>5</v>
      </c>
      <c r="E4" s="74"/>
      <c r="F4" s="77">
        <v>2238.12</v>
      </c>
      <c r="G4" s="78"/>
      <c r="I4" s="5" t="s">
        <v>6</v>
      </c>
    </row>
    <row r="5" spans="1:11">
      <c r="A5" s="4" t="s">
        <v>7</v>
      </c>
      <c r="B5" s="3"/>
      <c r="C5" s="4" t="s">
        <v>8</v>
      </c>
      <c r="D5" s="72" t="s">
        <v>9</v>
      </c>
      <c r="E5" s="74"/>
      <c r="F5" s="4" t="s">
        <v>10</v>
      </c>
      <c r="G5" s="4" t="s">
        <v>11</v>
      </c>
      <c r="I5" s="5">
        <v>20</v>
      </c>
    </row>
    <row r="6" spans="1:11" ht="24">
      <c r="A6" s="4" t="s">
        <v>12</v>
      </c>
      <c r="B6" s="4" t="s">
        <v>13</v>
      </c>
      <c r="C6" s="9">
        <v>7775.8</v>
      </c>
      <c r="D6" s="72">
        <v>7664.07</v>
      </c>
      <c r="E6" s="74"/>
      <c r="F6" s="14">
        <f>D6/C6</f>
        <v>0.9856310604696622</v>
      </c>
      <c r="G6" s="15">
        <f>20*F6</f>
        <v>19.712621209393244</v>
      </c>
      <c r="J6">
        <v>7665.18</v>
      </c>
      <c r="K6" s="25">
        <f>D6-J6</f>
        <v>-1.1100000000005821</v>
      </c>
    </row>
    <row r="7" spans="1:11">
      <c r="A7" s="4" t="s">
        <v>14</v>
      </c>
      <c r="B7" s="4" t="s">
        <v>15</v>
      </c>
      <c r="C7" s="4" t="s">
        <v>16</v>
      </c>
      <c r="D7" s="72" t="s">
        <v>17</v>
      </c>
      <c r="E7" s="74"/>
      <c r="F7" s="4" t="s">
        <v>18</v>
      </c>
      <c r="G7" s="4" t="s">
        <v>11</v>
      </c>
      <c r="H7" s="2"/>
    </row>
    <row r="8" spans="1:11">
      <c r="A8" s="81" t="s">
        <v>19</v>
      </c>
      <c r="B8" s="82"/>
      <c r="C8" s="82"/>
      <c r="D8" s="82"/>
      <c r="E8" s="82"/>
      <c r="F8" s="82"/>
      <c r="G8" s="83"/>
    </row>
    <row r="9" spans="1:11">
      <c r="A9" s="16" t="s">
        <v>20</v>
      </c>
      <c r="B9" s="16" t="s">
        <v>21</v>
      </c>
      <c r="C9" s="17" t="s">
        <v>22</v>
      </c>
      <c r="D9" s="79" t="s">
        <v>23</v>
      </c>
      <c r="E9" s="80"/>
      <c r="F9" s="16">
        <v>126</v>
      </c>
      <c r="G9" s="16">
        <v>2.5</v>
      </c>
      <c r="H9" s="5" t="s">
        <v>24</v>
      </c>
      <c r="I9" s="5">
        <v>2.5</v>
      </c>
    </row>
    <row r="10" spans="1:11">
      <c r="A10" s="16" t="s">
        <v>20</v>
      </c>
      <c r="B10" s="16" t="s">
        <v>21</v>
      </c>
      <c r="C10" s="17" t="s">
        <v>25</v>
      </c>
      <c r="D10" s="79" t="s">
        <v>26</v>
      </c>
      <c r="E10" s="80"/>
      <c r="F10" s="19">
        <v>16</v>
      </c>
      <c r="G10" s="16">
        <v>2</v>
      </c>
      <c r="H10" s="7" t="s">
        <v>27</v>
      </c>
      <c r="I10" s="5">
        <v>2</v>
      </c>
    </row>
    <row r="11" spans="1:11" ht="21">
      <c r="A11" s="16" t="s">
        <v>20</v>
      </c>
      <c r="B11" s="16" t="s">
        <v>21</v>
      </c>
      <c r="C11" s="17" t="s">
        <v>28</v>
      </c>
      <c r="D11" s="79" t="s">
        <v>29</v>
      </c>
      <c r="E11" s="80"/>
      <c r="F11" s="19" t="s">
        <v>30</v>
      </c>
      <c r="G11" s="16">
        <v>2</v>
      </c>
      <c r="H11" s="20" t="s">
        <v>31</v>
      </c>
      <c r="I11" s="26">
        <v>2</v>
      </c>
    </row>
    <row r="12" spans="1:11">
      <c r="A12" s="16" t="s">
        <v>20</v>
      </c>
      <c r="B12" s="16" t="s">
        <v>21</v>
      </c>
      <c r="C12" s="17" t="s">
        <v>32</v>
      </c>
      <c r="D12" s="75" t="s">
        <v>33</v>
      </c>
      <c r="E12" s="76"/>
      <c r="F12" s="19">
        <v>7201</v>
      </c>
      <c r="G12" s="16">
        <v>2</v>
      </c>
      <c r="H12" s="7" t="s">
        <v>34</v>
      </c>
      <c r="I12" s="5">
        <v>2</v>
      </c>
    </row>
    <row r="13" spans="1:11">
      <c r="A13" s="16" t="s">
        <v>20</v>
      </c>
      <c r="B13" s="16" t="s">
        <v>21</v>
      </c>
      <c r="C13" s="17" t="s">
        <v>35</v>
      </c>
      <c r="D13" s="75" t="s">
        <v>36</v>
      </c>
      <c r="E13" s="76"/>
      <c r="F13" s="19" t="s">
        <v>37</v>
      </c>
      <c r="G13" s="21">
        <f>117/138*2</f>
        <v>1.6956521739130435</v>
      </c>
      <c r="H13" s="5" t="s">
        <v>38</v>
      </c>
      <c r="I13" s="5">
        <v>2</v>
      </c>
    </row>
    <row r="14" spans="1:11" ht="35.25" customHeight="1">
      <c r="A14" s="16" t="s">
        <v>20</v>
      </c>
      <c r="B14" s="16" t="s">
        <v>21</v>
      </c>
      <c r="C14" s="17" t="s">
        <v>39</v>
      </c>
      <c r="D14" s="75" t="s">
        <v>40</v>
      </c>
      <c r="E14" s="76"/>
      <c r="F14" s="19" t="s">
        <v>41</v>
      </c>
      <c r="G14" s="16">
        <v>2</v>
      </c>
      <c r="I14" s="5">
        <v>2</v>
      </c>
    </row>
    <row r="15" spans="1:11">
      <c r="A15" s="16" t="s">
        <v>20</v>
      </c>
      <c r="B15" s="16" t="s">
        <v>21</v>
      </c>
      <c r="C15" s="17" t="s">
        <v>42</v>
      </c>
      <c r="D15" s="75" t="s">
        <v>43</v>
      </c>
      <c r="E15" s="76"/>
      <c r="F15" s="19" t="s">
        <v>44</v>
      </c>
      <c r="G15" s="16">
        <v>2</v>
      </c>
      <c r="H15" s="5" t="s">
        <v>45</v>
      </c>
      <c r="I15" s="5">
        <v>2</v>
      </c>
    </row>
    <row r="16" spans="1:11">
      <c r="A16" s="16" t="s">
        <v>20</v>
      </c>
      <c r="B16" s="16" t="s">
        <v>21</v>
      </c>
      <c r="C16" s="17" t="s">
        <v>46</v>
      </c>
      <c r="D16" s="75" t="s">
        <v>47</v>
      </c>
      <c r="E16" s="76"/>
      <c r="F16" s="13" t="s">
        <v>48</v>
      </c>
      <c r="G16" s="16">
        <v>2</v>
      </c>
      <c r="H16" s="5" t="s">
        <v>49</v>
      </c>
      <c r="I16" s="5">
        <v>2</v>
      </c>
    </row>
    <row r="17" spans="1:9">
      <c r="A17" s="16" t="s">
        <v>20</v>
      </c>
      <c r="B17" s="16" t="s">
        <v>50</v>
      </c>
      <c r="C17" s="17" t="s">
        <v>51</v>
      </c>
      <c r="D17" s="75" t="s">
        <v>52</v>
      </c>
      <c r="E17" s="76"/>
      <c r="F17" s="13" t="s">
        <v>53</v>
      </c>
      <c r="G17" s="16">
        <v>2</v>
      </c>
      <c r="H17" s="5" t="s">
        <v>54</v>
      </c>
      <c r="I17" s="5">
        <v>2</v>
      </c>
    </row>
    <row r="18" spans="1:9">
      <c r="A18" s="16" t="s">
        <v>20</v>
      </c>
      <c r="B18" s="16" t="s">
        <v>50</v>
      </c>
      <c r="C18" s="17" t="s">
        <v>55</v>
      </c>
      <c r="D18" s="75" t="s">
        <v>56</v>
      </c>
      <c r="E18" s="76"/>
      <c r="F18" s="19" t="s">
        <v>57</v>
      </c>
      <c r="G18" s="16">
        <v>2</v>
      </c>
      <c r="H18" s="5" t="s">
        <v>58</v>
      </c>
      <c r="I18" s="5">
        <v>2</v>
      </c>
    </row>
    <row r="19" spans="1:9" s="10" customFormat="1">
      <c r="A19" s="6" t="s">
        <v>20</v>
      </c>
      <c r="B19" s="6" t="s">
        <v>50</v>
      </c>
      <c r="C19" s="8" t="s">
        <v>59</v>
      </c>
      <c r="D19" s="84">
        <v>1</v>
      </c>
      <c r="E19" s="85"/>
      <c r="F19" s="22">
        <v>1</v>
      </c>
      <c r="G19" s="6">
        <v>2</v>
      </c>
      <c r="H19" s="7" t="s">
        <v>49</v>
      </c>
      <c r="I19" s="7">
        <v>2</v>
      </c>
    </row>
    <row r="20" spans="1:9">
      <c r="A20" s="16" t="s">
        <v>60</v>
      </c>
      <c r="B20" s="16" t="s">
        <v>61</v>
      </c>
      <c r="C20" s="17" t="s">
        <v>62</v>
      </c>
      <c r="D20" s="79" t="s">
        <v>63</v>
      </c>
      <c r="E20" s="80"/>
      <c r="F20" s="19" t="s">
        <v>64</v>
      </c>
      <c r="G20" s="16">
        <v>4.5</v>
      </c>
      <c r="H20" s="5" t="s">
        <v>65</v>
      </c>
      <c r="I20" s="5">
        <v>4.5</v>
      </c>
    </row>
    <row r="21" spans="1:9">
      <c r="A21" s="16" t="s">
        <v>60</v>
      </c>
      <c r="B21" s="16" t="s">
        <v>61</v>
      </c>
      <c r="C21" s="17" t="s">
        <v>66</v>
      </c>
      <c r="D21" s="79" t="s">
        <v>67</v>
      </c>
      <c r="E21" s="80"/>
      <c r="F21" s="16" t="s">
        <v>68</v>
      </c>
      <c r="G21" s="16">
        <v>4.5</v>
      </c>
      <c r="H21" s="5" t="s">
        <v>27</v>
      </c>
      <c r="I21" s="5">
        <v>4.5</v>
      </c>
    </row>
    <row r="22" spans="1:9">
      <c r="A22" s="16" t="s">
        <v>60</v>
      </c>
      <c r="B22" s="16" t="s">
        <v>61</v>
      </c>
      <c r="C22" s="17" t="s">
        <v>69</v>
      </c>
      <c r="D22" s="79" t="s">
        <v>70</v>
      </c>
      <c r="E22" s="80"/>
      <c r="F22" s="16"/>
      <c r="G22" s="6"/>
    </row>
    <row r="23" spans="1:9">
      <c r="A23" s="81" t="s">
        <v>71</v>
      </c>
      <c r="B23" s="82"/>
      <c r="C23" s="82"/>
      <c r="D23" s="82"/>
      <c r="E23" s="82"/>
      <c r="F23" s="82"/>
      <c r="G23" s="83"/>
    </row>
    <row r="24" spans="1:9">
      <c r="A24" s="16" t="s">
        <v>20</v>
      </c>
      <c r="B24" s="16" t="s">
        <v>21</v>
      </c>
      <c r="C24" s="17" t="s">
        <v>72</v>
      </c>
      <c r="D24" s="79" t="s">
        <v>73</v>
      </c>
      <c r="E24" s="80"/>
      <c r="F24" s="19" t="s">
        <v>74</v>
      </c>
      <c r="G24" s="16">
        <v>3</v>
      </c>
      <c r="H24" s="5" t="s">
        <v>75</v>
      </c>
      <c r="I24" s="5">
        <v>3</v>
      </c>
    </row>
    <row r="25" spans="1:9">
      <c r="A25" s="16" t="s">
        <v>20</v>
      </c>
      <c r="B25" s="16" t="s">
        <v>21</v>
      </c>
      <c r="C25" s="17" t="s">
        <v>76</v>
      </c>
      <c r="D25" s="79" t="s">
        <v>115</v>
      </c>
      <c r="E25" s="80"/>
      <c r="F25" s="19" t="s">
        <v>77</v>
      </c>
      <c r="G25" s="16">
        <f>0.69*3</f>
        <v>2.0699999999999998</v>
      </c>
      <c r="H25" s="5" t="s">
        <v>78</v>
      </c>
      <c r="I25" s="5">
        <v>3</v>
      </c>
    </row>
    <row r="26" spans="1:9">
      <c r="A26" s="16" t="s">
        <v>20</v>
      </c>
      <c r="B26" s="16" t="s">
        <v>21</v>
      </c>
      <c r="C26" s="17" t="s">
        <v>79</v>
      </c>
      <c r="D26" s="79" t="s">
        <v>80</v>
      </c>
      <c r="E26" s="80"/>
      <c r="F26" s="19" t="s">
        <v>80</v>
      </c>
      <c r="G26" s="16">
        <v>3</v>
      </c>
      <c r="H26" s="5" t="s">
        <v>81</v>
      </c>
      <c r="I26" s="5">
        <v>3</v>
      </c>
    </row>
    <row r="27" spans="1:9">
      <c r="A27" s="16" t="s">
        <v>60</v>
      </c>
      <c r="B27" s="16" t="s">
        <v>50</v>
      </c>
      <c r="C27" s="17" t="s">
        <v>82</v>
      </c>
      <c r="D27" s="79" t="s">
        <v>83</v>
      </c>
      <c r="E27" s="80"/>
      <c r="F27" s="16" t="s">
        <v>83</v>
      </c>
      <c r="G27" s="16">
        <v>8</v>
      </c>
      <c r="H27" s="5" t="s">
        <v>84</v>
      </c>
      <c r="I27" s="5">
        <v>8</v>
      </c>
    </row>
    <row r="28" spans="1:9">
      <c r="A28" s="16" t="s">
        <v>60</v>
      </c>
      <c r="B28" s="16" t="s">
        <v>50</v>
      </c>
      <c r="C28" s="17" t="s">
        <v>85</v>
      </c>
      <c r="D28" s="18"/>
      <c r="E28" s="23">
        <v>1</v>
      </c>
      <c r="F28" s="24">
        <v>1</v>
      </c>
      <c r="G28" s="16">
        <v>8</v>
      </c>
      <c r="H28" s="5" t="s">
        <v>86</v>
      </c>
      <c r="I28" s="5">
        <v>8</v>
      </c>
    </row>
    <row r="29" spans="1:9">
      <c r="A29" s="16" t="s">
        <v>60</v>
      </c>
      <c r="B29" s="16" t="s">
        <v>50</v>
      </c>
      <c r="C29" s="17" t="s">
        <v>87</v>
      </c>
      <c r="D29" s="79" t="s">
        <v>70</v>
      </c>
      <c r="E29" s="80"/>
      <c r="F29" s="16"/>
      <c r="G29" s="6"/>
      <c r="H29" s="5" t="s">
        <v>88</v>
      </c>
    </row>
    <row r="30" spans="1:9">
      <c r="A30" s="16" t="s">
        <v>60</v>
      </c>
      <c r="B30" s="16" t="s">
        <v>50</v>
      </c>
      <c r="C30" s="17" t="s">
        <v>89</v>
      </c>
      <c r="D30" s="79" t="s">
        <v>70</v>
      </c>
      <c r="E30" s="80"/>
      <c r="F30" s="16"/>
      <c r="G30" s="6"/>
    </row>
    <row r="31" spans="1:9">
      <c r="A31" s="81" t="s">
        <v>90</v>
      </c>
      <c r="B31" s="82"/>
      <c r="C31" s="82"/>
      <c r="D31" s="82"/>
      <c r="E31" s="82"/>
      <c r="F31" s="82"/>
      <c r="G31" s="83"/>
    </row>
    <row r="32" spans="1:9">
      <c r="A32" s="16" t="s">
        <v>20</v>
      </c>
      <c r="B32" s="17" t="s">
        <v>21</v>
      </c>
      <c r="C32" s="17" t="s">
        <v>91</v>
      </c>
      <c r="D32" s="79" t="s">
        <v>92</v>
      </c>
      <c r="E32" s="80"/>
      <c r="F32" s="17" t="s">
        <v>93</v>
      </c>
      <c r="G32" s="16">
        <v>2.5</v>
      </c>
      <c r="I32" s="5">
        <v>2.5</v>
      </c>
    </row>
    <row r="33" spans="1:9">
      <c r="A33" s="16" t="s">
        <v>20</v>
      </c>
      <c r="B33" s="17" t="s">
        <v>21</v>
      </c>
      <c r="C33" s="17" t="s">
        <v>94</v>
      </c>
      <c r="D33" s="79" t="s">
        <v>95</v>
      </c>
      <c r="E33" s="80"/>
      <c r="F33" s="16" t="s">
        <v>95</v>
      </c>
      <c r="G33" s="16">
        <v>2.5</v>
      </c>
      <c r="I33" s="5">
        <v>2.5</v>
      </c>
    </row>
    <row r="34" spans="1:9">
      <c r="A34" s="16" t="s">
        <v>20</v>
      </c>
      <c r="B34" s="17" t="s">
        <v>21</v>
      </c>
      <c r="C34" s="17" t="s">
        <v>96</v>
      </c>
      <c r="D34" s="75">
        <v>1</v>
      </c>
      <c r="E34" s="76"/>
      <c r="F34" s="24">
        <v>1</v>
      </c>
      <c r="G34" s="16">
        <v>2.5</v>
      </c>
      <c r="I34" s="5">
        <v>2.5</v>
      </c>
    </row>
    <row r="35" spans="1:9" ht="24">
      <c r="A35" s="16" t="s">
        <v>20</v>
      </c>
      <c r="B35" s="17" t="s">
        <v>21</v>
      </c>
      <c r="C35" s="17" t="s">
        <v>97</v>
      </c>
      <c r="D35" s="79" t="s">
        <v>98</v>
      </c>
      <c r="E35" s="80"/>
      <c r="F35" s="16" t="s">
        <v>98</v>
      </c>
      <c r="G35" s="6">
        <v>2.5</v>
      </c>
      <c r="I35" s="5">
        <v>2.5</v>
      </c>
    </row>
    <row r="36" spans="1:9">
      <c r="A36" s="16" t="s">
        <v>20</v>
      </c>
      <c r="B36" s="17" t="s">
        <v>50</v>
      </c>
      <c r="C36" s="17" t="s">
        <v>99</v>
      </c>
      <c r="D36" s="79" t="s">
        <v>83</v>
      </c>
      <c r="E36" s="80"/>
      <c r="F36" s="16" t="s">
        <v>83</v>
      </c>
      <c r="G36" s="16">
        <v>4</v>
      </c>
      <c r="I36" s="5">
        <v>4</v>
      </c>
    </row>
    <row r="37" spans="1:9">
      <c r="A37" s="16" t="s">
        <v>20</v>
      </c>
      <c r="B37" s="17" t="s">
        <v>50</v>
      </c>
      <c r="C37" s="17" t="s">
        <v>100</v>
      </c>
      <c r="D37" s="75">
        <v>0.95</v>
      </c>
      <c r="E37" s="76"/>
      <c r="F37" s="24">
        <v>0.95</v>
      </c>
      <c r="G37" s="16">
        <v>4</v>
      </c>
      <c r="I37" s="5">
        <v>4</v>
      </c>
    </row>
    <row r="38" spans="1:9">
      <c r="A38" s="16" t="s">
        <v>20</v>
      </c>
      <c r="B38" s="17" t="s">
        <v>50</v>
      </c>
      <c r="C38" s="8" t="s">
        <v>101</v>
      </c>
      <c r="D38" s="79" t="s">
        <v>102</v>
      </c>
      <c r="E38" s="80"/>
      <c r="F38" s="16" t="s">
        <v>102</v>
      </c>
      <c r="G38" s="6">
        <v>5.5</v>
      </c>
      <c r="I38" s="5">
        <v>5.5</v>
      </c>
    </row>
    <row r="39" spans="1:9">
      <c r="A39" s="16" t="s">
        <v>60</v>
      </c>
      <c r="B39" s="17" t="s">
        <v>50</v>
      </c>
      <c r="C39" s="17" t="s">
        <v>103</v>
      </c>
      <c r="D39" s="79" t="s">
        <v>104</v>
      </c>
      <c r="E39" s="80"/>
      <c r="F39" s="16"/>
      <c r="G39" s="6"/>
    </row>
    <row r="40" spans="1:9">
      <c r="A40" s="16" t="s">
        <v>60</v>
      </c>
      <c r="B40" s="17" t="s">
        <v>50</v>
      </c>
      <c r="C40" s="17" t="s">
        <v>105</v>
      </c>
      <c r="D40" s="79" t="s">
        <v>106</v>
      </c>
      <c r="E40" s="80"/>
      <c r="F40" s="16"/>
      <c r="G40" s="6"/>
    </row>
    <row r="41" spans="1:9" ht="18.600000000000001" customHeight="1">
      <c r="A41" s="89" t="s">
        <v>107</v>
      </c>
      <c r="B41" s="91" t="s">
        <v>108</v>
      </c>
      <c r="C41" s="17" t="s">
        <v>108</v>
      </c>
      <c r="D41" s="95" t="s">
        <v>109</v>
      </c>
      <c r="E41" s="96"/>
      <c r="F41" s="97"/>
      <c r="G41" s="93"/>
      <c r="I41" s="27"/>
    </row>
    <row r="42" spans="1:9" ht="21.6" customHeight="1">
      <c r="A42" s="90"/>
      <c r="B42" s="92"/>
      <c r="C42" s="17" t="s">
        <v>110</v>
      </c>
      <c r="D42" s="98"/>
      <c r="E42" s="99"/>
      <c r="F42" s="100"/>
      <c r="G42" s="94"/>
    </row>
    <row r="43" spans="1:9" ht="19.5" customHeight="1">
      <c r="A43" s="86" t="s">
        <v>111</v>
      </c>
      <c r="B43" s="87"/>
      <c r="C43" s="87"/>
      <c r="D43" s="87"/>
      <c r="E43" s="87"/>
      <c r="F43" s="87"/>
      <c r="G43" s="88"/>
      <c r="I43" s="5">
        <f>SUM(I5:I40)</f>
        <v>100</v>
      </c>
    </row>
    <row r="44" spans="1:9" ht="30.95" customHeight="1">
      <c r="A44" s="86" t="s">
        <v>112</v>
      </c>
      <c r="B44" s="87"/>
      <c r="C44" s="87"/>
      <c r="D44" s="87"/>
      <c r="E44" s="87"/>
      <c r="F44" s="87"/>
      <c r="G44" s="88"/>
    </row>
    <row r="45" spans="1:9" ht="32.1" customHeight="1">
      <c r="A45" s="86" t="s">
        <v>113</v>
      </c>
      <c r="B45" s="87"/>
      <c r="C45" s="87"/>
      <c r="D45" s="87"/>
      <c r="E45" s="87"/>
      <c r="F45" s="87"/>
      <c r="G45" s="88"/>
    </row>
    <row r="46" spans="1:9" ht="32.450000000000003" customHeight="1">
      <c r="A46" s="86" t="s">
        <v>114</v>
      </c>
      <c r="B46" s="87"/>
      <c r="C46" s="87"/>
      <c r="D46" s="87"/>
      <c r="E46" s="87"/>
      <c r="F46" s="87"/>
      <c r="G46" s="88"/>
    </row>
  </sheetData>
  <mergeCells count="49">
    <mergeCell ref="A44:G44"/>
    <mergeCell ref="A45:G45"/>
    <mergeCell ref="A46:G46"/>
    <mergeCell ref="A41:A42"/>
    <mergeCell ref="B41:B42"/>
    <mergeCell ref="G41:G42"/>
    <mergeCell ref="D41:F42"/>
    <mergeCell ref="A43:G43"/>
    <mergeCell ref="D39:E39"/>
    <mergeCell ref="D40:E40"/>
    <mergeCell ref="A31:G31"/>
    <mergeCell ref="D33:E33"/>
    <mergeCell ref="D34:E34"/>
    <mergeCell ref="D36:E36"/>
    <mergeCell ref="D38:E38"/>
    <mergeCell ref="D32:E32"/>
    <mergeCell ref="D37:E37"/>
    <mergeCell ref="D35:E35"/>
    <mergeCell ref="D18:E18"/>
    <mergeCell ref="D16:E16"/>
    <mergeCell ref="D17:E17"/>
    <mergeCell ref="D19:E19"/>
    <mergeCell ref="D20:E20"/>
    <mergeCell ref="D21:E21"/>
    <mergeCell ref="D29:E29"/>
    <mergeCell ref="D22:E22"/>
    <mergeCell ref="A23:G23"/>
    <mergeCell ref="D25:E25"/>
    <mergeCell ref="D26:E26"/>
    <mergeCell ref="D30:E30"/>
    <mergeCell ref="D27:E27"/>
    <mergeCell ref="D24:E24"/>
    <mergeCell ref="D11:E11"/>
    <mergeCell ref="D12:E12"/>
    <mergeCell ref="D6:E6"/>
    <mergeCell ref="D7:E7"/>
    <mergeCell ref="A8:G8"/>
    <mergeCell ref="D15:E15"/>
    <mergeCell ref="D13:E13"/>
    <mergeCell ref="A1:G1"/>
    <mergeCell ref="B2:E2"/>
    <mergeCell ref="B3:G3"/>
    <mergeCell ref="B4:C4"/>
    <mergeCell ref="D4:E4"/>
    <mergeCell ref="D14:E14"/>
    <mergeCell ref="F4:G4"/>
    <mergeCell ref="D9:E9"/>
    <mergeCell ref="D5:E5"/>
    <mergeCell ref="D10:E10"/>
  </mergeCells>
  <phoneticPr fontId="10" type="noConversion"/>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dimension ref="A1:J42"/>
  <sheetViews>
    <sheetView workbookViewId="0">
      <selection sqref="A1:J1"/>
    </sheetView>
  </sheetViews>
  <sheetFormatPr defaultRowHeight="14.25"/>
  <cols>
    <col min="7" max="8" width="20" customWidth="1"/>
  </cols>
  <sheetData>
    <row r="1" spans="1:10" ht="26.25" customHeight="1">
      <c r="A1" s="104" t="s">
        <v>331</v>
      </c>
      <c r="B1" s="104"/>
      <c r="C1" s="104"/>
      <c r="D1" s="104"/>
      <c r="E1" s="104"/>
      <c r="F1" s="104"/>
      <c r="G1" s="104"/>
      <c r="H1" s="104"/>
      <c r="I1" s="104"/>
      <c r="J1" s="105"/>
    </row>
    <row r="2" spans="1:10">
      <c r="A2" s="30" t="s">
        <v>116</v>
      </c>
      <c r="B2" s="31"/>
      <c r="C2" s="31"/>
      <c r="D2" s="31"/>
      <c r="E2" s="31"/>
      <c r="F2" s="31"/>
      <c r="G2" s="31"/>
      <c r="H2" s="31"/>
      <c r="I2" s="31" t="s">
        <v>117</v>
      </c>
      <c r="J2" s="32">
        <f>ROUND(H9+SUM(J12:J37),2)</f>
        <v>91.36</v>
      </c>
    </row>
    <row r="3" spans="1:10">
      <c r="A3" s="4" t="s">
        <v>118</v>
      </c>
      <c r="B3" s="106" t="s">
        <v>119</v>
      </c>
      <c r="C3" s="107"/>
      <c r="D3" s="107"/>
      <c r="E3" s="107"/>
      <c r="F3" s="107"/>
      <c r="G3" s="107"/>
      <c r="H3" s="107"/>
      <c r="I3" s="107"/>
      <c r="J3" s="108"/>
    </row>
    <row r="4" spans="1:10" ht="24.75" customHeight="1">
      <c r="A4" s="4" t="s">
        <v>120</v>
      </c>
      <c r="B4" s="101" t="s">
        <v>121</v>
      </c>
      <c r="C4" s="102"/>
      <c r="D4" s="102"/>
      <c r="E4" s="103"/>
      <c r="F4" s="109" t="s">
        <v>122</v>
      </c>
      <c r="G4" s="109"/>
      <c r="H4" s="109"/>
      <c r="I4" s="72" t="s">
        <v>121</v>
      </c>
      <c r="J4" s="74"/>
    </row>
    <row r="5" spans="1:10">
      <c r="A5" s="4" t="s">
        <v>123</v>
      </c>
      <c r="B5" s="101" t="s">
        <v>124</v>
      </c>
      <c r="C5" s="102"/>
      <c r="D5" s="102"/>
      <c r="E5" s="102"/>
      <c r="F5" s="102"/>
      <c r="G5" s="102"/>
      <c r="H5" s="102"/>
      <c r="I5" s="102"/>
      <c r="J5" s="103"/>
    </row>
    <row r="6" spans="1:10">
      <c r="A6" s="4" t="s">
        <v>125</v>
      </c>
      <c r="B6" s="101" t="s">
        <v>126</v>
      </c>
      <c r="C6" s="102"/>
      <c r="D6" s="102"/>
      <c r="E6" s="102"/>
      <c r="F6" s="102"/>
      <c r="G6" s="102"/>
      <c r="H6" s="102"/>
      <c r="I6" s="102"/>
      <c r="J6" s="103"/>
    </row>
    <row r="7" spans="1:10">
      <c r="A7" s="4" t="s">
        <v>127</v>
      </c>
      <c r="B7" s="118" t="s">
        <v>128</v>
      </c>
      <c r="C7" s="119"/>
      <c r="D7" s="119"/>
      <c r="E7" s="119"/>
      <c r="F7" s="119"/>
      <c r="G7" s="119"/>
      <c r="H7" s="119"/>
      <c r="I7" s="119"/>
      <c r="J7" s="120"/>
    </row>
    <row r="8" spans="1:10" ht="36">
      <c r="A8" s="4" t="s">
        <v>7</v>
      </c>
      <c r="B8" s="4"/>
      <c r="C8" s="72" t="s">
        <v>8</v>
      </c>
      <c r="D8" s="74"/>
      <c r="E8" s="72" t="s">
        <v>129</v>
      </c>
      <c r="F8" s="74"/>
      <c r="G8" s="33" t="s">
        <v>10</v>
      </c>
      <c r="H8" s="101" t="s">
        <v>130</v>
      </c>
      <c r="I8" s="102"/>
      <c r="J8" s="103"/>
    </row>
    <row r="9" spans="1:10" ht="24">
      <c r="A9" s="4" t="s">
        <v>12</v>
      </c>
      <c r="B9" s="33" t="s">
        <v>131</v>
      </c>
      <c r="C9" s="72">
        <v>498</v>
      </c>
      <c r="D9" s="74"/>
      <c r="E9" s="101">
        <v>336.34</v>
      </c>
      <c r="F9" s="103"/>
      <c r="G9" s="34">
        <f>E9/C9</f>
        <v>0.6753815261044176</v>
      </c>
      <c r="H9" s="110">
        <f>G9*20</f>
        <v>13.507630522088352</v>
      </c>
      <c r="I9" s="111"/>
      <c r="J9" s="112"/>
    </row>
    <row r="10" spans="1:10">
      <c r="A10" s="4" t="s">
        <v>132</v>
      </c>
      <c r="B10" s="115" t="s">
        <v>133</v>
      </c>
      <c r="C10" s="116"/>
      <c r="D10" s="116"/>
      <c r="E10" s="116"/>
      <c r="F10" s="116"/>
      <c r="G10" s="116"/>
      <c r="H10" s="116"/>
      <c r="I10" s="116"/>
      <c r="J10" s="117"/>
    </row>
    <row r="11" spans="1:10" ht="24">
      <c r="A11" s="4" t="s">
        <v>14</v>
      </c>
      <c r="B11" s="72" t="s">
        <v>15</v>
      </c>
      <c r="C11" s="73"/>
      <c r="D11" s="73"/>
      <c r="E11" s="74"/>
      <c r="F11" s="4" t="s">
        <v>16</v>
      </c>
      <c r="G11" s="72" t="s">
        <v>134</v>
      </c>
      <c r="H11" s="74"/>
      <c r="I11" s="4" t="s">
        <v>135</v>
      </c>
      <c r="J11" s="35" t="s">
        <v>11</v>
      </c>
    </row>
    <row r="12" spans="1:10" ht="36" customHeight="1">
      <c r="A12" s="4" t="s">
        <v>20</v>
      </c>
      <c r="B12" s="72" t="s">
        <v>21</v>
      </c>
      <c r="C12" s="73"/>
      <c r="D12" s="73"/>
      <c r="E12" s="74"/>
      <c r="F12" s="33" t="s">
        <v>136</v>
      </c>
      <c r="G12" s="113" t="s">
        <v>137</v>
      </c>
      <c r="H12" s="103"/>
      <c r="I12" s="36" t="s">
        <v>53</v>
      </c>
      <c r="J12" s="37">
        <v>3</v>
      </c>
    </row>
    <row r="13" spans="1:10" ht="24">
      <c r="A13" s="4" t="s">
        <v>20</v>
      </c>
      <c r="B13" s="72" t="s">
        <v>21</v>
      </c>
      <c r="C13" s="73"/>
      <c r="D13" s="73"/>
      <c r="E13" s="74"/>
      <c r="F13" s="33" t="s">
        <v>46</v>
      </c>
      <c r="G13" s="113" t="s">
        <v>138</v>
      </c>
      <c r="H13" s="114"/>
      <c r="I13" s="38" t="s">
        <v>139</v>
      </c>
      <c r="J13" s="37">
        <v>3</v>
      </c>
    </row>
    <row r="14" spans="1:10" ht="48">
      <c r="A14" s="4" t="s">
        <v>20</v>
      </c>
      <c r="B14" s="72" t="s">
        <v>50</v>
      </c>
      <c r="C14" s="73"/>
      <c r="D14" s="73"/>
      <c r="E14" s="74"/>
      <c r="F14" s="33" t="s">
        <v>140</v>
      </c>
      <c r="G14" s="113" t="s">
        <v>141</v>
      </c>
      <c r="H14" s="114"/>
      <c r="I14" s="6" t="s">
        <v>142</v>
      </c>
      <c r="J14" s="37">
        <v>3</v>
      </c>
    </row>
    <row r="15" spans="1:10" ht="24">
      <c r="A15" s="4" t="s">
        <v>20</v>
      </c>
      <c r="B15" s="72" t="s">
        <v>50</v>
      </c>
      <c r="C15" s="73"/>
      <c r="D15" s="73"/>
      <c r="E15" s="74"/>
      <c r="F15" s="33" t="s">
        <v>55</v>
      </c>
      <c r="G15" s="113" t="s">
        <v>143</v>
      </c>
      <c r="H15" s="114"/>
      <c r="I15" s="39">
        <v>1</v>
      </c>
      <c r="J15" s="37">
        <v>3</v>
      </c>
    </row>
    <row r="16" spans="1:10" ht="24">
      <c r="A16" s="4" t="s">
        <v>20</v>
      </c>
      <c r="B16" s="72" t="s">
        <v>144</v>
      </c>
      <c r="C16" s="73"/>
      <c r="D16" s="73"/>
      <c r="E16" s="74"/>
      <c r="F16" s="33" t="s">
        <v>145</v>
      </c>
      <c r="G16" s="113" t="s">
        <v>146</v>
      </c>
      <c r="H16" s="114"/>
      <c r="I16" s="40">
        <f>G9</f>
        <v>0.6753815261044176</v>
      </c>
      <c r="J16" s="41">
        <f>ROUND(I16*3,2)</f>
        <v>2.0299999999999998</v>
      </c>
    </row>
    <row r="17" spans="1:10">
      <c r="A17" s="37" t="s">
        <v>147</v>
      </c>
      <c r="B17" s="115" t="s">
        <v>148</v>
      </c>
      <c r="C17" s="116"/>
      <c r="D17" s="116"/>
      <c r="E17" s="116"/>
      <c r="F17" s="116"/>
      <c r="G17" s="116"/>
      <c r="H17" s="116"/>
      <c r="I17" s="116"/>
      <c r="J17" s="117"/>
    </row>
    <row r="18" spans="1:10" ht="24">
      <c r="A18" s="29" t="s">
        <v>20</v>
      </c>
      <c r="B18" s="72" t="s">
        <v>21</v>
      </c>
      <c r="C18" s="73"/>
      <c r="D18" s="73"/>
      <c r="E18" s="74"/>
      <c r="F18" s="33" t="s">
        <v>149</v>
      </c>
      <c r="G18" s="101" t="s">
        <v>150</v>
      </c>
      <c r="H18" s="103"/>
      <c r="I18" s="42" t="s">
        <v>151</v>
      </c>
      <c r="J18" s="43">
        <v>3</v>
      </c>
    </row>
    <row r="19" spans="1:10" ht="48">
      <c r="A19" s="29" t="s">
        <v>20</v>
      </c>
      <c r="B19" s="72" t="s">
        <v>21</v>
      </c>
      <c r="C19" s="73"/>
      <c r="D19" s="73"/>
      <c r="E19" s="74"/>
      <c r="F19" s="33" t="s">
        <v>152</v>
      </c>
      <c r="G19" s="113" t="s">
        <v>153</v>
      </c>
      <c r="H19" s="103"/>
      <c r="I19" s="39" t="s">
        <v>154</v>
      </c>
      <c r="J19" s="37">
        <v>3</v>
      </c>
    </row>
    <row r="20" spans="1:10" ht="36">
      <c r="A20" s="29" t="s">
        <v>20</v>
      </c>
      <c r="B20" s="72" t="s">
        <v>50</v>
      </c>
      <c r="C20" s="73"/>
      <c r="D20" s="73"/>
      <c r="E20" s="74"/>
      <c r="F20" s="33" t="s">
        <v>155</v>
      </c>
      <c r="G20" s="113" t="s">
        <v>156</v>
      </c>
      <c r="H20" s="114"/>
      <c r="I20" s="6" t="s">
        <v>157</v>
      </c>
      <c r="J20" s="37">
        <v>2</v>
      </c>
    </row>
    <row r="21" spans="1:10" ht="24">
      <c r="A21" s="29" t="s">
        <v>20</v>
      </c>
      <c r="B21" s="72" t="s">
        <v>50</v>
      </c>
      <c r="C21" s="73"/>
      <c r="D21" s="73"/>
      <c r="E21" s="74"/>
      <c r="F21" s="33" t="s">
        <v>158</v>
      </c>
      <c r="G21" s="113" t="s">
        <v>159</v>
      </c>
      <c r="H21" s="114"/>
      <c r="I21" s="6" t="s">
        <v>160</v>
      </c>
      <c r="J21" s="37">
        <v>2</v>
      </c>
    </row>
    <row r="22" spans="1:10" ht="36">
      <c r="A22" s="29" t="s">
        <v>20</v>
      </c>
      <c r="B22" s="72" t="s">
        <v>161</v>
      </c>
      <c r="C22" s="73"/>
      <c r="D22" s="73"/>
      <c r="E22" s="74"/>
      <c r="F22" s="33" t="s">
        <v>162</v>
      </c>
      <c r="G22" s="113" t="s">
        <v>163</v>
      </c>
      <c r="H22" s="114"/>
      <c r="I22" s="44" t="s">
        <v>164</v>
      </c>
      <c r="J22" s="45">
        <f>ROUND(87.4/144*3,2)</f>
        <v>1.82</v>
      </c>
    </row>
    <row r="23" spans="1:10">
      <c r="A23" s="37" t="s">
        <v>165</v>
      </c>
      <c r="B23" s="121" t="s">
        <v>166</v>
      </c>
      <c r="C23" s="121"/>
      <c r="D23" s="121"/>
      <c r="E23" s="121"/>
      <c r="F23" s="121"/>
      <c r="G23" s="121"/>
      <c r="H23" s="121"/>
      <c r="I23" s="121"/>
      <c r="J23" s="121"/>
    </row>
    <row r="24" spans="1:10" ht="24">
      <c r="A24" s="46" t="s">
        <v>20</v>
      </c>
      <c r="B24" s="109" t="s">
        <v>167</v>
      </c>
      <c r="C24" s="109"/>
      <c r="D24" s="109"/>
      <c r="E24" s="109"/>
      <c r="F24" s="35" t="s">
        <v>168</v>
      </c>
      <c r="G24" s="101" t="s">
        <v>169</v>
      </c>
      <c r="H24" s="103"/>
      <c r="I24" s="4" t="s">
        <v>170</v>
      </c>
      <c r="J24" s="47">
        <v>3</v>
      </c>
    </row>
    <row r="25" spans="1:10" ht="36">
      <c r="A25" s="46" t="s">
        <v>20</v>
      </c>
      <c r="B25" s="109" t="s">
        <v>167</v>
      </c>
      <c r="C25" s="109"/>
      <c r="D25" s="109"/>
      <c r="E25" s="109"/>
      <c r="F25" s="35" t="s">
        <v>171</v>
      </c>
      <c r="G25" s="101" t="s">
        <v>172</v>
      </c>
      <c r="H25" s="103"/>
      <c r="I25" s="28" t="s">
        <v>173</v>
      </c>
      <c r="J25" s="48">
        <v>3</v>
      </c>
    </row>
    <row r="26" spans="1:10" ht="36">
      <c r="A26" s="46" t="s">
        <v>20</v>
      </c>
      <c r="B26" s="109" t="s">
        <v>167</v>
      </c>
      <c r="C26" s="109"/>
      <c r="D26" s="109"/>
      <c r="E26" s="109"/>
      <c r="F26" s="35" t="s">
        <v>174</v>
      </c>
      <c r="G26" s="101" t="s">
        <v>175</v>
      </c>
      <c r="H26" s="103"/>
      <c r="I26" s="6" t="s">
        <v>176</v>
      </c>
      <c r="J26" s="49">
        <v>3</v>
      </c>
    </row>
    <row r="27" spans="1:10" ht="36">
      <c r="A27" s="46" t="s">
        <v>20</v>
      </c>
      <c r="B27" s="109" t="s">
        <v>167</v>
      </c>
      <c r="C27" s="109"/>
      <c r="D27" s="109"/>
      <c r="E27" s="109"/>
      <c r="F27" s="35" t="s">
        <v>85</v>
      </c>
      <c r="G27" s="101" t="s">
        <v>177</v>
      </c>
      <c r="H27" s="103"/>
      <c r="I27" s="39">
        <v>1</v>
      </c>
      <c r="J27" s="50">
        <v>3</v>
      </c>
    </row>
    <row r="28" spans="1:10" ht="24">
      <c r="A28" s="37" t="s">
        <v>60</v>
      </c>
      <c r="B28" s="109" t="s">
        <v>178</v>
      </c>
      <c r="C28" s="109"/>
      <c r="D28" s="109"/>
      <c r="E28" s="109"/>
      <c r="F28" s="35" t="s">
        <v>179</v>
      </c>
      <c r="G28" s="101" t="s">
        <v>180</v>
      </c>
      <c r="H28" s="103"/>
      <c r="I28" s="44" t="s">
        <v>181</v>
      </c>
      <c r="J28" s="50">
        <v>4</v>
      </c>
    </row>
    <row r="29" spans="1:10" ht="24">
      <c r="A29" s="37" t="s">
        <v>60</v>
      </c>
      <c r="B29" s="109" t="s">
        <v>178</v>
      </c>
      <c r="C29" s="109"/>
      <c r="D29" s="109"/>
      <c r="E29" s="109"/>
      <c r="F29" s="35" t="s">
        <v>182</v>
      </c>
      <c r="G29" s="101" t="s">
        <v>181</v>
      </c>
      <c r="H29" s="103"/>
      <c r="I29" s="4" t="s">
        <v>181</v>
      </c>
      <c r="J29" s="51">
        <v>6</v>
      </c>
    </row>
    <row r="30" spans="1:10" ht="48">
      <c r="A30" s="37" t="s">
        <v>60</v>
      </c>
      <c r="B30" s="72" t="s">
        <v>178</v>
      </c>
      <c r="C30" s="73"/>
      <c r="D30" s="73"/>
      <c r="E30" s="74"/>
      <c r="F30" s="35" t="s">
        <v>183</v>
      </c>
      <c r="G30" s="101" t="s">
        <v>181</v>
      </c>
      <c r="H30" s="103"/>
      <c r="I30" s="4" t="s">
        <v>181</v>
      </c>
      <c r="J30" s="50">
        <v>6</v>
      </c>
    </row>
    <row r="31" spans="1:10" ht="80.25" customHeight="1">
      <c r="A31" s="37" t="s">
        <v>60</v>
      </c>
      <c r="B31" s="109" t="s">
        <v>178</v>
      </c>
      <c r="C31" s="109"/>
      <c r="D31" s="109"/>
      <c r="E31" s="109"/>
      <c r="F31" s="35" t="s">
        <v>184</v>
      </c>
      <c r="G31" s="127" t="s">
        <v>185</v>
      </c>
      <c r="H31" s="127"/>
      <c r="I31" s="44" t="s">
        <v>181</v>
      </c>
      <c r="J31" s="51">
        <v>6</v>
      </c>
    </row>
    <row r="32" spans="1:10" ht="39.75" customHeight="1">
      <c r="A32" s="37" t="s">
        <v>60</v>
      </c>
      <c r="B32" s="109" t="s">
        <v>178</v>
      </c>
      <c r="C32" s="109"/>
      <c r="D32" s="109"/>
      <c r="E32" s="109"/>
      <c r="F32" s="35" t="s">
        <v>186</v>
      </c>
      <c r="G32" s="128" t="s">
        <v>187</v>
      </c>
      <c r="H32" s="128"/>
      <c r="I32" s="4" t="s">
        <v>181</v>
      </c>
      <c r="J32" s="50">
        <v>6</v>
      </c>
    </row>
    <row r="33" spans="1:10" ht="48" customHeight="1">
      <c r="A33" s="37" t="s">
        <v>60</v>
      </c>
      <c r="B33" s="109" t="s">
        <v>178</v>
      </c>
      <c r="C33" s="109"/>
      <c r="D33" s="109"/>
      <c r="E33" s="109"/>
      <c r="F33" s="35" t="s">
        <v>188</v>
      </c>
      <c r="G33" s="124" t="s">
        <v>189</v>
      </c>
      <c r="H33" s="125"/>
      <c r="I33" s="4" t="s">
        <v>181</v>
      </c>
      <c r="J33" s="51">
        <v>6</v>
      </c>
    </row>
    <row r="34" spans="1:10" ht="36">
      <c r="A34" s="37" t="s">
        <v>60</v>
      </c>
      <c r="B34" s="109" t="s">
        <v>190</v>
      </c>
      <c r="C34" s="109"/>
      <c r="D34" s="109"/>
      <c r="E34" s="109"/>
      <c r="F34" s="35" t="s">
        <v>191</v>
      </c>
      <c r="G34" s="126" t="s">
        <v>192</v>
      </c>
      <c r="H34" s="126"/>
      <c r="I34" s="39" t="s">
        <v>193</v>
      </c>
      <c r="J34" s="50">
        <v>6</v>
      </c>
    </row>
    <row r="35" spans="1:10" ht="36">
      <c r="A35" s="37" t="s">
        <v>60</v>
      </c>
      <c r="B35" s="74" t="s">
        <v>194</v>
      </c>
      <c r="C35" s="109"/>
      <c r="D35" s="109"/>
      <c r="E35" s="109"/>
      <c r="F35" s="35" t="s">
        <v>195</v>
      </c>
      <c r="G35" s="126" t="s">
        <v>192</v>
      </c>
      <c r="H35" s="126"/>
      <c r="I35" s="39" t="s">
        <v>193</v>
      </c>
      <c r="J35" s="50"/>
    </row>
    <row r="36" spans="1:10" ht="24">
      <c r="A36" s="37" t="s">
        <v>60</v>
      </c>
      <c r="B36" s="109" t="s">
        <v>194</v>
      </c>
      <c r="C36" s="109"/>
      <c r="D36" s="109"/>
      <c r="E36" s="109"/>
      <c r="F36" s="35" t="s">
        <v>89</v>
      </c>
      <c r="G36" s="122" t="s">
        <v>192</v>
      </c>
      <c r="H36" s="123"/>
      <c r="I36" s="39" t="s">
        <v>193</v>
      </c>
      <c r="J36" s="50"/>
    </row>
    <row r="37" spans="1:10" ht="24">
      <c r="A37" s="37" t="s">
        <v>60</v>
      </c>
      <c r="B37" s="74" t="s">
        <v>194</v>
      </c>
      <c r="C37" s="109"/>
      <c r="D37" s="109"/>
      <c r="E37" s="109"/>
      <c r="F37" s="35" t="s">
        <v>196</v>
      </c>
      <c r="G37" s="126" t="s">
        <v>197</v>
      </c>
      <c r="H37" s="126"/>
      <c r="I37" s="39" t="s">
        <v>193</v>
      </c>
      <c r="J37" s="50"/>
    </row>
    <row r="38" spans="1:10">
      <c r="A38" s="129" t="s">
        <v>198</v>
      </c>
      <c r="B38" s="130"/>
      <c r="C38" s="130"/>
      <c r="D38" s="130"/>
      <c r="E38" s="130"/>
      <c r="F38" s="130"/>
      <c r="G38" s="130"/>
      <c r="H38" s="130"/>
      <c r="I38" s="130"/>
      <c r="J38" s="131"/>
    </row>
    <row r="39" spans="1:10" ht="24.75" customHeight="1">
      <c r="A39" s="101" t="s">
        <v>111</v>
      </c>
      <c r="B39" s="102"/>
      <c r="C39" s="102"/>
      <c r="D39" s="102"/>
      <c r="E39" s="102"/>
      <c r="F39" s="102"/>
      <c r="G39" s="102"/>
      <c r="H39" s="102"/>
      <c r="I39" s="102"/>
      <c r="J39" s="103"/>
    </row>
    <row r="40" spans="1:10" ht="24.75" customHeight="1">
      <c r="A40" s="101" t="s">
        <v>112</v>
      </c>
      <c r="B40" s="102"/>
      <c r="C40" s="102"/>
      <c r="D40" s="102"/>
      <c r="E40" s="102"/>
      <c r="F40" s="102"/>
      <c r="G40" s="102"/>
      <c r="H40" s="102"/>
      <c r="I40" s="102"/>
      <c r="J40" s="103"/>
    </row>
    <row r="41" spans="1:10" ht="24.75" customHeight="1">
      <c r="A41" s="101" t="s">
        <v>113</v>
      </c>
      <c r="B41" s="102"/>
      <c r="C41" s="102"/>
      <c r="D41" s="102"/>
      <c r="E41" s="102"/>
      <c r="F41" s="102"/>
      <c r="G41" s="102"/>
      <c r="H41" s="102"/>
      <c r="I41" s="102"/>
      <c r="J41" s="103"/>
    </row>
    <row r="42" spans="1:10" ht="24.75" customHeight="1">
      <c r="A42" s="101" t="s">
        <v>199</v>
      </c>
      <c r="B42" s="102"/>
      <c r="C42" s="102"/>
      <c r="D42" s="102"/>
      <c r="E42" s="102"/>
      <c r="F42" s="102"/>
      <c r="G42" s="102"/>
      <c r="H42" s="102"/>
      <c r="I42" s="102"/>
      <c r="J42" s="103"/>
    </row>
  </sheetData>
  <mergeCells count="72">
    <mergeCell ref="A40:J40"/>
    <mergeCell ref="G32:H32"/>
    <mergeCell ref="A41:J41"/>
    <mergeCell ref="B35:E35"/>
    <mergeCell ref="G35:H35"/>
    <mergeCell ref="A42:J42"/>
    <mergeCell ref="B37:E37"/>
    <mergeCell ref="G37:H37"/>
    <mergeCell ref="A38:J38"/>
    <mergeCell ref="A39:J39"/>
    <mergeCell ref="B36:E36"/>
    <mergeCell ref="B30:E30"/>
    <mergeCell ref="G30:H30"/>
    <mergeCell ref="G36:H36"/>
    <mergeCell ref="B33:E33"/>
    <mergeCell ref="G33:H33"/>
    <mergeCell ref="B34:E34"/>
    <mergeCell ref="G34:H34"/>
    <mergeCell ref="B31:E31"/>
    <mergeCell ref="G31:H31"/>
    <mergeCell ref="B32:E32"/>
    <mergeCell ref="B27:E27"/>
    <mergeCell ref="G27:H27"/>
    <mergeCell ref="B28:E28"/>
    <mergeCell ref="G28:H28"/>
    <mergeCell ref="B29:E29"/>
    <mergeCell ref="G29:H29"/>
    <mergeCell ref="B22:E22"/>
    <mergeCell ref="G22:H22"/>
    <mergeCell ref="B26:E26"/>
    <mergeCell ref="G26:H26"/>
    <mergeCell ref="B25:E25"/>
    <mergeCell ref="G25:H25"/>
    <mergeCell ref="B23:J23"/>
    <mergeCell ref="B24:E24"/>
    <mergeCell ref="G24:H24"/>
    <mergeCell ref="B16:E16"/>
    <mergeCell ref="G16:H16"/>
    <mergeCell ref="G21:H21"/>
    <mergeCell ref="B17:J17"/>
    <mergeCell ref="B18:E18"/>
    <mergeCell ref="G18:H18"/>
    <mergeCell ref="B19:E19"/>
    <mergeCell ref="G19:H19"/>
    <mergeCell ref="B20:E20"/>
    <mergeCell ref="G20:H20"/>
    <mergeCell ref="B21:E21"/>
    <mergeCell ref="B15:E15"/>
    <mergeCell ref="G15:H15"/>
    <mergeCell ref="B6:J6"/>
    <mergeCell ref="B7:J7"/>
    <mergeCell ref="C8:D8"/>
    <mergeCell ref="E8:F8"/>
    <mergeCell ref="H8:J8"/>
    <mergeCell ref="B14:E14"/>
    <mergeCell ref="G14:H14"/>
    <mergeCell ref="C9:D9"/>
    <mergeCell ref="E9:F9"/>
    <mergeCell ref="H9:J9"/>
    <mergeCell ref="B13:E13"/>
    <mergeCell ref="G13:H13"/>
    <mergeCell ref="B10:J10"/>
    <mergeCell ref="B11:E11"/>
    <mergeCell ref="G11:H11"/>
    <mergeCell ref="B12:E12"/>
    <mergeCell ref="G12:H12"/>
    <mergeCell ref="B5:J5"/>
    <mergeCell ref="A1:J1"/>
    <mergeCell ref="B3:J3"/>
    <mergeCell ref="B4:E4"/>
    <mergeCell ref="F4:H4"/>
    <mergeCell ref="I4:J4"/>
  </mergeCells>
  <phoneticPr fontId="1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J29"/>
  <sheetViews>
    <sheetView workbookViewId="0">
      <selection sqref="A1:J1"/>
    </sheetView>
  </sheetViews>
  <sheetFormatPr defaultRowHeight="14.25"/>
  <cols>
    <col min="7" max="7" width="14.5" customWidth="1"/>
  </cols>
  <sheetData>
    <row r="1" spans="1:10" ht="40.5" customHeight="1">
      <c r="A1" s="133" t="s">
        <v>333</v>
      </c>
      <c r="B1" s="133"/>
      <c r="C1" s="133"/>
      <c r="D1" s="133"/>
      <c r="E1" s="133"/>
      <c r="F1" s="133"/>
      <c r="G1" s="133"/>
      <c r="H1" s="134"/>
      <c r="I1" s="134"/>
      <c r="J1" s="133"/>
    </row>
    <row r="2" spans="1:10" ht="30" customHeight="1">
      <c r="A2" s="52" t="s">
        <v>116</v>
      </c>
      <c r="B2" s="53"/>
      <c r="C2" s="53"/>
      <c r="D2" s="53"/>
      <c r="E2" s="53"/>
      <c r="F2" s="53"/>
      <c r="G2" s="53"/>
      <c r="H2" s="54"/>
      <c r="I2" s="54" t="s">
        <v>117</v>
      </c>
      <c r="J2" s="55">
        <f>H9+SUM(J12:J24)</f>
        <v>73</v>
      </c>
    </row>
    <row r="3" spans="1:10" ht="30" customHeight="1">
      <c r="A3" s="4" t="s">
        <v>118</v>
      </c>
      <c r="B3" s="109" t="s">
        <v>200</v>
      </c>
      <c r="C3" s="109"/>
      <c r="D3" s="109"/>
      <c r="E3" s="109"/>
      <c r="F3" s="109"/>
      <c r="G3" s="109"/>
      <c r="H3" s="135"/>
      <c r="I3" s="135"/>
      <c r="J3" s="109"/>
    </row>
    <row r="4" spans="1:10" ht="40.5" customHeight="1">
      <c r="A4" s="4" t="s">
        <v>120</v>
      </c>
      <c r="B4" s="127" t="s">
        <v>121</v>
      </c>
      <c r="C4" s="127"/>
      <c r="D4" s="127"/>
      <c r="E4" s="127"/>
      <c r="F4" s="109" t="s">
        <v>122</v>
      </c>
      <c r="G4" s="109"/>
      <c r="H4" s="135"/>
      <c r="I4" s="136" t="s">
        <v>121</v>
      </c>
      <c r="J4" s="137"/>
    </row>
    <row r="5" spans="1:10" ht="31.5" customHeight="1">
      <c r="A5" s="4" t="s">
        <v>123</v>
      </c>
      <c r="B5" s="127" t="s">
        <v>124</v>
      </c>
      <c r="C5" s="127"/>
      <c r="D5" s="127"/>
      <c r="E5" s="127"/>
      <c r="F5" s="127"/>
      <c r="G5" s="127"/>
      <c r="H5" s="132"/>
      <c r="I5" s="132"/>
      <c r="J5" s="127"/>
    </row>
    <row r="6" spans="1:10" ht="31.5" customHeight="1">
      <c r="A6" s="4" t="s">
        <v>125</v>
      </c>
      <c r="B6" s="127" t="s">
        <v>126</v>
      </c>
      <c r="C6" s="127"/>
      <c r="D6" s="127"/>
      <c r="E6" s="127"/>
      <c r="F6" s="127"/>
      <c r="G6" s="127"/>
      <c r="H6" s="132"/>
      <c r="I6" s="132"/>
      <c r="J6" s="127"/>
    </row>
    <row r="7" spans="1:10" ht="31.5" customHeight="1">
      <c r="A7" s="4" t="s">
        <v>127</v>
      </c>
      <c r="B7" s="127" t="s">
        <v>128</v>
      </c>
      <c r="C7" s="127"/>
      <c r="D7" s="127"/>
      <c r="E7" s="127"/>
      <c r="F7" s="127"/>
      <c r="G7" s="127"/>
      <c r="H7" s="132"/>
      <c r="I7" s="132"/>
      <c r="J7" s="127"/>
    </row>
    <row r="8" spans="1:10" ht="31.5" customHeight="1">
      <c r="A8" s="4" t="s">
        <v>7</v>
      </c>
      <c r="B8" s="4"/>
      <c r="C8" s="109" t="s">
        <v>8</v>
      </c>
      <c r="D8" s="109"/>
      <c r="E8" s="109" t="s">
        <v>129</v>
      </c>
      <c r="F8" s="109"/>
      <c r="G8" s="33" t="s">
        <v>10</v>
      </c>
      <c r="H8" s="138" t="s">
        <v>130</v>
      </c>
      <c r="I8" s="138"/>
      <c r="J8" s="139"/>
    </row>
    <row r="9" spans="1:10" ht="31.5" customHeight="1">
      <c r="A9" s="4" t="s">
        <v>12</v>
      </c>
      <c r="B9" s="33" t="s">
        <v>131</v>
      </c>
      <c r="C9" s="109">
        <v>162</v>
      </c>
      <c r="D9" s="109"/>
      <c r="E9" s="127">
        <v>106.85</v>
      </c>
      <c r="F9" s="127"/>
      <c r="G9" s="34">
        <f>E9/C9</f>
        <v>0.65956790123456788</v>
      </c>
      <c r="H9" s="140">
        <f>ROUND(K9*G9,2)</f>
        <v>0</v>
      </c>
      <c r="I9" s="140"/>
      <c r="J9" s="141"/>
    </row>
    <row r="10" spans="1:10" ht="31.5" customHeight="1">
      <c r="A10" s="4" t="s">
        <v>14</v>
      </c>
      <c r="B10" s="4" t="s">
        <v>15</v>
      </c>
      <c r="C10" s="109" t="s">
        <v>16</v>
      </c>
      <c r="D10" s="109"/>
      <c r="E10" s="109"/>
      <c r="F10" s="109"/>
      <c r="G10" s="4" t="s">
        <v>201</v>
      </c>
      <c r="H10" s="135" t="s">
        <v>202</v>
      </c>
      <c r="I10" s="135"/>
      <c r="J10" s="4" t="s">
        <v>11</v>
      </c>
    </row>
    <row r="11" spans="1:10" ht="31.5" customHeight="1">
      <c r="A11" s="4" t="s">
        <v>132</v>
      </c>
      <c r="B11" s="121" t="s">
        <v>203</v>
      </c>
      <c r="C11" s="121"/>
      <c r="D11" s="121"/>
      <c r="E11" s="121"/>
      <c r="F11" s="121"/>
      <c r="G11" s="121"/>
      <c r="H11" s="143"/>
      <c r="I11" s="143"/>
      <c r="J11" s="121"/>
    </row>
    <row r="12" spans="1:10" ht="31.5" customHeight="1">
      <c r="A12" s="4" t="s">
        <v>20</v>
      </c>
      <c r="B12" s="4" t="s">
        <v>21</v>
      </c>
      <c r="C12" s="109" t="s">
        <v>204</v>
      </c>
      <c r="D12" s="109"/>
      <c r="E12" s="109"/>
      <c r="F12" s="109"/>
      <c r="G12" s="4" t="s">
        <v>205</v>
      </c>
      <c r="H12" s="142">
        <v>1</v>
      </c>
      <c r="I12" s="135"/>
      <c r="J12" s="33">
        <v>7</v>
      </c>
    </row>
    <row r="13" spans="1:10" ht="31.5" customHeight="1">
      <c r="A13" s="4" t="s">
        <v>20</v>
      </c>
      <c r="B13" s="4" t="s">
        <v>21</v>
      </c>
      <c r="C13" s="109" t="s">
        <v>206</v>
      </c>
      <c r="D13" s="109"/>
      <c r="E13" s="109"/>
      <c r="F13" s="109"/>
      <c r="G13" s="4" t="s">
        <v>205</v>
      </c>
      <c r="H13" s="142">
        <v>1</v>
      </c>
      <c r="I13" s="135"/>
      <c r="J13" s="33">
        <v>7</v>
      </c>
    </row>
    <row r="14" spans="1:10" ht="31.5" customHeight="1">
      <c r="A14" s="4" t="s">
        <v>20</v>
      </c>
      <c r="B14" s="4" t="s">
        <v>21</v>
      </c>
      <c r="C14" s="109" t="s">
        <v>207</v>
      </c>
      <c r="D14" s="109"/>
      <c r="E14" s="109"/>
      <c r="F14" s="109"/>
      <c r="G14" s="4" t="s">
        <v>205</v>
      </c>
      <c r="H14" s="142">
        <v>1</v>
      </c>
      <c r="I14" s="135"/>
      <c r="J14" s="33">
        <v>6</v>
      </c>
    </row>
    <row r="15" spans="1:10" ht="31.5" customHeight="1">
      <c r="A15" s="4" t="s">
        <v>60</v>
      </c>
      <c r="B15" s="4" t="s">
        <v>50</v>
      </c>
      <c r="C15" s="109" t="s">
        <v>208</v>
      </c>
      <c r="D15" s="109"/>
      <c r="E15" s="109"/>
      <c r="F15" s="109"/>
      <c r="G15" s="4" t="s">
        <v>209</v>
      </c>
      <c r="H15" s="135" t="s">
        <v>210</v>
      </c>
      <c r="I15" s="135"/>
      <c r="J15" s="33">
        <v>6</v>
      </c>
    </row>
    <row r="16" spans="1:10" ht="31.5" customHeight="1">
      <c r="A16" s="4" t="s">
        <v>60</v>
      </c>
      <c r="B16" s="4" t="s">
        <v>50</v>
      </c>
      <c r="C16" s="109" t="s">
        <v>211</v>
      </c>
      <c r="D16" s="109"/>
      <c r="E16" s="109"/>
      <c r="F16" s="109"/>
      <c r="G16" s="4" t="s">
        <v>212</v>
      </c>
      <c r="H16" s="135" t="s">
        <v>213</v>
      </c>
      <c r="I16" s="135"/>
      <c r="J16" s="33">
        <v>7</v>
      </c>
    </row>
    <row r="17" spans="1:10" ht="31.5" customHeight="1">
      <c r="A17" s="53" t="s">
        <v>147</v>
      </c>
      <c r="B17" s="121" t="s">
        <v>214</v>
      </c>
      <c r="C17" s="121"/>
      <c r="D17" s="121"/>
      <c r="E17" s="121"/>
      <c r="F17" s="121"/>
      <c r="G17" s="121"/>
      <c r="H17" s="143"/>
      <c r="I17" s="143"/>
      <c r="J17" s="121"/>
    </row>
    <row r="18" spans="1:10" ht="31.5" customHeight="1">
      <c r="A18" s="53" t="s">
        <v>20</v>
      </c>
      <c r="B18" s="4" t="s">
        <v>21</v>
      </c>
      <c r="C18" s="109" t="s">
        <v>215</v>
      </c>
      <c r="D18" s="109"/>
      <c r="E18" s="109"/>
      <c r="F18" s="109"/>
      <c r="G18" s="4" t="s">
        <v>95</v>
      </c>
      <c r="H18" s="142">
        <v>1</v>
      </c>
      <c r="I18" s="135"/>
      <c r="J18" s="33">
        <v>7</v>
      </c>
    </row>
    <row r="19" spans="1:10" ht="31.5" customHeight="1">
      <c r="A19" s="53" t="s">
        <v>20</v>
      </c>
      <c r="B19" s="4" t="s">
        <v>21</v>
      </c>
      <c r="C19" s="109" t="s">
        <v>216</v>
      </c>
      <c r="D19" s="109"/>
      <c r="E19" s="109"/>
      <c r="F19" s="109"/>
      <c r="G19" s="4" t="s">
        <v>217</v>
      </c>
      <c r="H19" s="142">
        <v>1</v>
      </c>
      <c r="I19" s="142"/>
      <c r="J19" s="33">
        <v>6</v>
      </c>
    </row>
    <row r="20" spans="1:10" ht="31.5" customHeight="1">
      <c r="A20" s="53" t="s">
        <v>20</v>
      </c>
      <c r="B20" s="4" t="s">
        <v>21</v>
      </c>
      <c r="C20" s="109" t="s">
        <v>218</v>
      </c>
      <c r="D20" s="109"/>
      <c r="E20" s="109"/>
      <c r="F20" s="109"/>
      <c r="G20" s="4" t="s">
        <v>219</v>
      </c>
      <c r="H20" s="142">
        <v>1</v>
      </c>
      <c r="I20" s="142"/>
      <c r="J20" s="33">
        <v>7</v>
      </c>
    </row>
    <row r="21" spans="1:10" ht="31.5" customHeight="1">
      <c r="A21" s="53" t="s">
        <v>60</v>
      </c>
      <c r="B21" s="4" t="s">
        <v>50</v>
      </c>
      <c r="C21" s="109" t="s">
        <v>220</v>
      </c>
      <c r="D21" s="109"/>
      <c r="E21" s="109"/>
      <c r="F21" s="109"/>
      <c r="G21" s="4" t="s">
        <v>193</v>
      </c>
      <c r="H21" s="142" t="s">
        <v>221</v>
      </c>
      <c r="I21" s="142"/>
      <c r="J21" s="33">
        <v>6</v>
      </c>
    </row>
    <row r="22" spans="1:10" ht="31.5" customHeight="1">
      <c r="A22" s="53" t="s">
        <v>60</v>
      </c>
      <c r="B22" s="4" t="s">
        <v>50</v>
      </c>
      <c r="C22" s="109" t="s">
        <v>222</v>
      </c>
      <c r="D22" s="109"/>
      <c r="E22" s="109"/>
      <c r="F22" s="109"/>
      <c r="G22" s="4" t="s">
        <v>193</v>
      </c>
      <c r="H22" s="142" t="s">
        <v>223</v>
      </c>
      <c r="I22" s="142"/>
      <c r="J22" s="33">
        <v>7</v>
      </c>
    </row>
    <row r="23" spans="1:10" ht="31.5" customHeight="1">
      <c r="A23" s="53" t="s">
        <v>60</v>
      </c>
      <c r="B23" s="4" t="s">
        <v>50</v>
      </c>
      <c r="C23" s="109" t="s">
        <v>224</v>
      </c>
      <c r="D23" s="109"/>
      <c r="E23" s="109"/>
      <c r="F23" s="109"/>
      <c r="G23" s="4" t="s">
        <v>193</v>
      </c>
      <c r="H23" s="142" t="s">
        <v>95</v>
      </c>
      <c r="I23" s="142"/>
      <c r="J23" s="33">
        <v>7</v>
      </c>
    </row>
    <row r="24" spans="1:10" ht="31.5" customHeight="1">
      <c r="A24" s="53" t="s">
        <v>60</v>
      </c>
      <c r="B24" s="4" t="s">
        <v>50</v>
      </c>
      <c r="C24" s="109" t="s">
        <v>225</v>
      </c>
      <c r="D24" s="109"/>
      <c r="E24" s="109"/>
      <c r="F24" s="109"/>
      <c r="G24" s="4" t="s">
        <v>193</v>
      </c>
      <c r="H24" s="142" t="s">
        <v>226</v>
      </c>
      <c r="I24" s="142"/>
      <c r="J24" s="56">
        <f>ROUND(G9*K24,2)</f>
        <v>0</v>
      </c>
    </row>
    <row r="25" spans="1:10" ht="31.5" customHeight="1">
      <c r="A25" s="127" t="s">
        <v>227</v>
      </c>
      <c r="B25" s="127"/>
      <c r="C25" s="127"/>
      <c r="D25" s="127"/>
      <c r="E25" s="127"/>
      <c r="F25" s="127"/>
      <c r="G25" s="127"/>
      <c r="H25" s="132"/>
      <c r="I25" s="132"/>
      <c r="J25" s="127"/>
    </row>
    <row r="26" spans="1:10" ht="31.5" customHeight="1">
      <c r="A26" s="127" t="s">
        <v>228</v>
      </c>
      <c r="B26" s="127"/>
      <c r="C26" s="127"/>
      <c r="D26" s="127"/>
      <c r="E26" s="127"/>
      <c r="F26" s="127"/>
      <c r="G26" s="127"/>
      <c r="H26" s="132"/>
      <c r="I26" s="132"/>
      <c r="J26" s="127"/>
    </row>
    <row r="27" spans="1:10" ht="31.5" customHeight="1">
      <c r="A27" s="127" t="s">
        <v>112</v>
      </c>
      <c r="B27" s="127"/>
      <c r="C27" s="127"/>
      <c r="D27" s="127"/>
      <c r="E27" s="127"/>
      <c r="F27" s="127"/>
      <c r="G27" s="127"/>
      <c r="H27" s="132"/>
      <c r="I27" s="132"/>
      <c r="J27" s="127"/>
    </row>
    <row r="28" spans="1:10" ht="31.5" customHeight="1">
      <c r="A28" s="127" t="s">
        <v>113</v>
      </c>
      <c r="B28" s="127"/>
      <c r="C28" s="127"/>
      <c r="D28" s="127"/>
      <c r="E28" s="127"/>
      <c r="F28" s="127"/>
      <c r="G28" s="127"/>
      <c r="H28" s="132"/>
      <c r="I28" s="132"/>
      <c r="J28" s="127"/>
    </row>
    <row r="29" spans="1:10" ht="31.5" customHeight="1">
      <c r="A29" s="127" t="s">
        <v>199</v>
      </c>
      <c r="B29" s="127"/>
      <c r="C29" s="127"/>
      <c r="D29" s="127"/>
      <c r="E29" s="127"/>
      <c r="F29" s="127"/>
      <c r="G29" s="127"/>
      <c r="H29" s="132"/>
      <c r="I29" s="132"/>
      <c r="J29" s="127"/>
    </row>
  </sheetData>
  <mergeCells count="47">
    <mergeCell ref="A29:J29"/>
    <mergeCell ref="A25:J25"/>
    <mergeCell ref="A26:J26"/>
    <mergeCell ref="A27:J27"/>
    <mergeCell ref="A28:J28"/>
    <mergeCell ref="H20:I20"/>
    <mergeCell ref="C22:F22"/>
    <mergeCell ref="H22:I22"/>
    <mergeCell ref="C21:F21"/>
    <mergeCell ref="H21:I21"/>
    <mergeCell ref="C24:F24"/>
    <mergeCell ref="H24:I24"/>
    <mergeCell ref="C16:F16"/>
    <mergeCell ref="H16:I16"/>
    <mergeCell ref="B17:J17"/>
    <mergeCell ref="C18:F18"/>
    <mergeCell ref="H18:I18"/>
    <mergeCell ref="C23:F23"/>
    <mergeCell ref="H23:I23"/>
    <mergeCell ref="C19:F19"/>
    <mergeCell ref="H19:I19"/>
    <mergeCell ref="C20:F20"/>
    <mergeCell ref="C14:F14"/>
    <mergeCell ref="H14:I14"/>
    <mergeCell ref="B11:J11"/>
    <mergeCell ref="C15:F15"/>
    <mergeCell ref="H15:I15"/>
    <mergeCell ref="C12:F12"/>
    <mergeCell ref="H12:I12"/>
    <mergeCell ref="C13:F13"/>
    <mergeCell ref="H13:I13"/>
    <mergeCell ref="H8:J8"/>
    <mergeCell ref="C9:D9"/>
    <mergeCell ref="E9:F9"/>
    <mergeCell ref="H9:J9"/>
    <mergeCell ref="C10:F10"/>
    <mergeCell ref="H10:I10"/>
    <mergeCell ref="B6:J6"/>
    <mergeCell ref="B7:J7"/>
    <mergeCell ref="C8:D8"/>
    <mergeCell ref="A1:J1"/>
    <mergeCell ref="B3:J3"/>
    <mergeCell ref="B4:E4"/>
    <mergeCell ref="F4:H4"/>
    <mergeCell ref="I4:J4"/>
    <mergeCell ref="B5:J5"/>
    <mergeCell ref="E8:F8"/>
  </mergeCells>
  <phoneticPr fontId="10"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J32"/>
  <sheetViews>
    <sheetView workbookViewId="0">
      <selection activeCell="B3" sqref="B3:J3"/>
    </sheetView>
  </sheetViews>
  <sheetFormatPr defaultRowHeight="14.25"/>
  <cols>
    <col min="1" max="5" width="9" style="61"/>
    <col min="6" max="6" width="17.875" style="61" customWidth="1"/>
    <col min="7" max="16384" width="9" style="61"/>
  </cols>
  <sheetData>
    <row r="1" spans="1:10" ht="25.5">
      <c r="A1" s="148" t="s">
        <v>305</v>
      </c>
      <c r="B1" s="148"/>
      <c r="C1" s="148"/>
      <c r="D1" s="148"/>
      <c r="E1" s="148"/>
      <c r="F1" s="148"/>
      <c r="G1" s="148"/>
      <c r="H1" s="148"/>
      <c r="I1" s="148"/>
      <c r="J1" s="148"/>
    </row>
    <row r="2" spans="1:10" ht="24" customHeight="1">
      <c r="A2" s="63" t="s">
        <v>306</v>
      </c>
      <c r="I2" s="149" t="s">
        <v>304</v>
      </c>
      <c r="J2" s="149"/>
    </row>
    <row r="3" spans="1:10" ht="24" customHeight="1">
      <c r="A3" s="3" t="s">
        <v>118</v>
      </c>
      <c r="B3" s="159" t="s">
        <v>334</v>
      </c>
      <c r="C3" s="159"/>
      <c r="D3" s="159"/>
      <c r="E3" s="159"/>
      <c r="F3" s="159"/>
      <c r="G3" s="159"/>
      <c r="H3" s="159"/>
      <c r="I3" s="159"/>
      <c r="J3" s="159"/>
    </row>
    <row r="4" spans="1:10" ht="24" customHeight="1">
      <c r="A4" s="3" t="s">
        <v>120</v>
      </c>
      <c r="B4" s="153" t="s">
        <v>277</v>
      </c>
      <c r="C4" s="153"/>
      <c r="D4" s="153"/>
      <c r="E4" s="153"/>
      <c r="F4" s="145" t="s">
        <v>122</v>
      </c>
      <c r="G4" s="145"/>
      <c r="H4" s="145" t="s">
        <v>278</v>
      </c>
      <c r="I4" s="145"/>
      <c r="J4" s="145"/>
    </row>
    <row r="5" spans="1:10" ht="24" customHeight="1">
      <c r="A5" s="3" t="s">
        <v>123</v>
      </c>
      <c r="B5" s="153" t="s">
        <v>279</v>
      </c>
      <c r="C5" s="153"/>
      <c r="D5" s="153"/>
      <c r="E5" s="153"/>
      <c r="F5" s="153"/>
      <c r="G5" s="153"/>
      <c r="H5" s="153"/>
      <c r="I5" s="153"/>
      <c r="J5" s="153"/>
    </row>
    <row r="6" spans="1:10" ht="24" customHeight="1">
      <c r="A6" s="3" t="s">
        <v>125</v>
      </c>
      <c r="B6" s="153" t="s">
        <v>280</v>
      </c>
      <c r="C6" s="153"/>
      <c r="D6" s="153"/>
      <c r="E6" s="153"/>
      <c r="F6" s="153"/>
      <c r="G6" s="153"/>
      <c r="H6" s="153"/>
      <c r="I6" s="153"/>
      <c r="J6" s="153"/>
    </row>
    <row r="7" spans="1:10" ht="24" customHeight="1">
      <c r="A7" s="3" t="s">
        <v>127</v>
      </c>
      <c r="B7" s="153" t="s">
        <v>281</v>
      </c>
      <c r="C7" s="153"/>
      <c r="D7" s="153"/>
      <c r="E7" s="153"/>
      <c r="F7" s="153"/>
      <c r="G7" s="153"/>
      <c r="H7" s="153"/>
      <c r="I7" s="153"/>
      <c r="J7" s="153"/>
    </row>
    <row r="8" spans="1:10" ht="48" customHeight="1">
      <c r="A8" s="3" t="s">
        <v>7</v>
      </c>
      <c r="B8" s="3"/>
      <c r="C8" s="145" t="s">
        <v>8</v>
      </c>
      <c r="D8" s="145"/>
      <c r="E8" s="145" t="s">
        <v>129</v>
      </c>
      <c r="F8" s="145"/>
      <c r="G8" s="153" t="s">
        <v>10</v>
      </c>
      <c r="H8" s="153"/>
      <c r="I8" s="159" t="s">
        <v>130</v>
      </c>
      <c r="J8" s="159"/>
    </row>
    <row r="9" spans="1:10" ht="48" customHeight="1">
      <c r="A9" s="3" t="s">
        <v>12</v>
      </c>
      <c r="B9" s="64" t="s">
        <v>131</v>
      </c>
      <c r="C9" s="145">
        <v>393.36</v>
      </c>
      <c r="D9" s="145"/>
      <c r="E9" s="145">
        <v>393.35</v>
      </c>
      <c r="F9" s="145"/>
      <c r="G9" s="158">
        <v>0.99990000000000001</v>
      </c>
      <c r="H9" s="158"/>
      <c r="I9" s="145">
        <v>20</v>
      </c>
      <c r="J9" s="145"/>
    </row>
    <row r="10" spans="1:10" ht="48" customHeight="1">
      <c r="A10" s="3" t="s">
        <v>14</v>
      </c>
      <c r="B10" s="3" t="s">
        <v>15</v>
      </c>
      <c r="C10" s="145" t="s">
        <v>16</v>
      </c>
      <c r="D10" s="145"/>
      <c r="E10" s="145"/>
      <c r="F10" s="145"/>
      <c r="G10" s="145" t="s">
        <v>201</v>
      </c>
      <c r="H10" s="145"/>
      <c r="I10" s="3" t="s">
        <v>202</v>
      </c>
      <c r="J10" s="3" t="s">
        <v>11</v>
      </c>
    </row>
    <row r="11" spans="1:10" ht="24" customHeight="1">
      <c r="A11" s="150" t="s">
        <v>307</v>
      </c>
      <c r="B11" s="145" t="s">
        <v>21</v>
      </c>
      <c r="C11" s="153" t="s">
        <v>283</v>
      </c>
      <c r="D11" s="153"/>
      <c r="E11" s="153"/>
      <c r="F11" s="153"/>
      <c r="G11" s="145">
        <v>753</v>
      </c>
      <c r="H11" s="145"/>
      <c r="I11" s="3">
        <v>818</v>
      </c>
      <c r="J11" s="3">
        <v>3</v>
      </c>
    </row>
    <row r="12" spans="1:10" ht="24" customHeight="1">
      <c r="A12" s="151"/>
      <c r="B12" s="145"/>
      <c r="C12" s="153" t="s">
        <v>284</v>
      </c>
      <c r="D12" s="153"/>
      <c r="E12" s="153"/>
      <c r="F12" s="153"/>
      <c r="G12" s="145">
        <v>1300</v>
      </c>
      <c r="H12" s="145"/>
      <c r="I12" s="3">
        <v>1577</v>
      </c>
      <c r="J12" s="3">
        <v>2</v>
      </c>
    </row>
    <row r="13" spans="1:10" ht="24" customHeight="1">
      <c r="A13" s="151"/>
      <c r="B13" s="145"/>
      <c r="C13" s="153" t="s">
        <v>285</v>
      </c>
      <c r="D13" s="153"/>
      <c r="E13" s="153"/>
      <c r="F13" s="153"/>
      <c r="G13" s="145">
        <v>1200</v>
      </c>
      <c r="H13" s="145"/>
      <c r="I13" s="3">
        <v>1299</v>
      </c>
      <c r="J13" s="3">
        <v>2</v>
      </c>
    </row>
    <row r="14" spans="1:10" ht="24" customHeight="1">
      <c r="A14" s="151"/>
      <c r="B14" s="145"/>
      <c r="C14" s="153" t="s">
        <v>286</v>
      </c>
      <c r="D14" s="153"/>
      <c r="E14" s="153"/>
      <c r="F14" s="153"/>
      <c r="G14" s="145" t="s">
        <v>264</v>
      </c>
      <c r="H14" s="145"/>
      <c r="I14" s="3" t="s">
        <v>265</v>
      </c>
      <c r="J14" s="3">
        <v>2</v>
      </c>
    </row>
    <row r="15" spans="1:10" ht="24" customHeight="1">
      <c r="A15" s="151"/>
      <c r="B15" s="145"/>
      <c r="C15" s="153" t="s">
        <v>266</v>
      </c>
      <c r="D15" s="153"/>
      <c r="E15" s="153"/>
      <c r="F15" s="153"/>
      <c r="G15" s="145">
        <v>20</v>
      </c>
      <c r="H15" s="145"/>
      <c r="I15" s="3">
        <v>30</v>
      </c>
      <c r="J15" s="3">
        <v>3</v>
      </c>
    </row>
    <row r="16" spans="1:10" ht="24" customHeight="1">
      <c r="A16" s="151"/>
      <c r="B16" s="145"/>
      <c r="C16" s="153" t="s">
        <v>287</v>
      </c>
      <c r="D16" s="153"/>
      <c r="E16" s="153"/>
      <c r="F16" s="153"/>
      <c r="G16" s="145">
        <v>3</v>
      </c>
      <c r="H16" s="145"/>
      <c r="I16" s="3">
        <v>2</v>
      </c>
      <c r="J16" s="3">
        <v>2</v>
      </c>
    </row>
    <row r="17" spans="1:10" ht="24" customHeight="1">
      <c r="A17" s="151"/>
      <c r="B17" s="145"/>
      <c r="C17" s="153" t="s">
        <v>288</v>
      </c>
      <c r="D17" s="153"/>
      <c r="E17" s="153"/>
      <c r="F17" s="153"/>
      <c r="G17" s="145">
        <v>1</v>
      </c>
      <c r="H17" s="145"/>
      <c r="I17" s="3">
        <v>1</v>
      </c>
      <c r="J17" s="3">
        <v>3</v>
      </c>
    </row>
    <row r="18" spans="1:10" ht="24" customHeight="1">
      <c r="A18" s="151"/>
      <c r="B18" s="145"/>
      <c r="C18" s="147" t="s">
        <v>267</v>
      </c>
      <c r="D18" s="147"/>
      <c r="E18" s="147"/>
      <c r="F18" s="147"/>
      <c r="G18" s="144">
        <v>1</v>
      </c>
      <c r="H18" s="144"/>
      <c r="I18" s="3">
        <v>1</v>
      </c>
      <c r="J18" s="3">
        <v>1</v>
      </c>
    </row>
    <row r="19" spans="1:10" ht="24" customHeight="1">
      <c r="A19" s="151"/>
      <c r="B19" s="145"/>
      <c r="C19" s="147" t="s">
        <v>268</v>
      </c>
      <c r="D19" s="147"/>
      <c r="E19" s="147"/>
      <c r="F19" s="147"/>
      <c r="G19" s="144">
        <v>3000</v>
      </c>
      <c r="H19" s="144"/>
      <c r="I19" s="3">
        <v>3200</v>
      </c>
      <c r="J19" s="3">
        <v>1</v>
      </c>
    </row>
    <row r="20" spans="1:10" ht="24" customHeight="1">
      <c r="A20" s="151"/>
      <c r="B20" s="145" t="s">
        <v>50</v>
      </c>
      <c r="C20" s="153" t="s">
        <v>289</v>
      </c>
      <c r="D20" s="153"/>
      <c r="E20" s="153"/>
      <c r="F20" s="153"/>
      <c r="G20" s="156">
        <v>0.95</v>
      </c>
      <c r="H20" s="156"/>
      <c r="I20" s="66">
        <v>1</v>
      </c>
      <c r="J20" s="3">
        <v>3</v>
      </c>
    </row>
    <row r="21" spans="1:10" ht="24" customHeight="1">
      <c r="A21" s="151"/>
      <c r="B21" s="145"/>
      <c r="C21" s="155" t="s">
        <v>290</v>
      </c>
      <c r="D21" s="155"/>
      <c r="E21" s="155"/>
      <c r="F21" s="155"/>
      <c r="G21" s="156">
        <v>0.95</v>
      </c>
      <c r="H21" s="156"/>
      <c r="I21" s="66">
        <v>0.95</v>
      </c>
      <c r="J21" s="3">
        <v>3</v>
      </c>
    </row>
    <row r="22" spans="1:10" ht="24" customHeight="1">
      <c r="A22" s="151"/>
      <c r="B22" s="145"/>
      <c r="C22" s="153" t="s">
        <v>291</v>
      </c>
      <c r="D22" s="153"/>
      <c r="E22" s="153"/>
      <c r="F22" s="153"/>
      <c r="G22" s="156">
        <v>0.2</v>
      </c>
      <c r="H22" s="156"/>
      <c r="I22" s="66">
        <v>0.6</v>
      </c>
      <c r="J22" s="3">
        <v>4</v>
      </c>
    </row>
    <row r="23" spans="1:10" ht="24" customHeight="1">
      <c r="A23" s="151"/>
      <c r="B23" s="145"/>
      <c r="C23" s="146" t="s">
        <v>292</v>
      </c>
      <c r="D23" s="146"/>
      <c r="E23" s="146"/>
      <c r="F23" s="146"/>
      <c r="G23" s="156">
        <v>1</v>
      </c>
      <c r="H23" s="156"/>
      <c r="I23" s="66">
        <v>1</v>
      </c>
      <c r="J23" s="3">
        <v>2</v>
      </c>
    </row>
    <row r="24" spans="1:10" ht="24" customHeight="1">
      <c r="A24" s="151"/>
      <c r="B24" s="145"/>
      <c r="C24" s="146" t="s">
        <v>293</v>
      </c>
      <c r="D24" s="146"/>
      <c r="E24" s="146"/>
      <c r="F24" s="146"/>
      <c r="G24" s="154">
        <v>1</v>
      </c>
      <c r="H24" s="154"/>
      <c r="I24" s="66">
        <v>1</v>
      </c>
      <c r="J24" s="3">
        <v>2</v>
      </c>
    </row>
    <row r="25" spans="1:10" ht="24" customHeight="1">
      <c r="A25" s="151"/>
      <c r="B25" s="145"/>
      <c r="C25" s="157" t="s">
        <v>294</v>
      </c>
      <c r="D25" s="157"/>
      <c r="E25" s="157"/>
      <c r="F25" s="157"/>
      <c r="G25" s="145" t="s">
        <v>269</v>
      </c>
      <c r="H25" s="145"/>
      <c r="I25" s="3" t="s">
        <v>270</v>
      </c>
      <c r="J25" s="3">
        <v>2</v>
      </c>
    </row>
    <row r="26" spans="1:10" ht="24" customHeight="1">
      <c r="A26" s="151"/>
      <c r="B26" s="145"/>
      <c r="C26" s="146" t="s">
        <v>295</v>
      </c>
      <c r="D26" s="146"/>
      <c r="E26" s="146"/>
      <c r="F26" s="146"/>
      <c r="G26" s="144" t="s">
        <v>271</v>
      </c>
      <c r="H26" s="144"/>
      <c r="I26" s="3" t="s">
        <v>271</v>
      </c>
      <c r="J26" s="3">
        <v>2</v>
      </c>
    </row>
    <row r="27" spans="1:10" ht="24" customHeight="1">
      <c r="A27" s="151"/>
      <c r="B27" s="145" t="s">
        <v>257</v>
      </c>
      <c r="C27" s="147" t="s">
        <v>296</v>
      </c>
      <c r="D27" s="147"/>
      <c r="E27" s="147"/>
      <c r="F27" s="147"/>
      <c r="G27" s="144" t="s">
        <v>297</v>
      </c>
      <c r="H27" s="144"/>
      <c r="I27" s="67" t="s">
        <v>297</v>
      </c>
      <c r="J27" s="3">
        <v>1</v>
      </c>
    </row>
    <row r="28" spans="1:10" ht="48" customHeight="1">
      <c r="A28" s="152"/>
      <c r="B28" s="145"/>
      <c r="C28" s="147" t="s">
        <v>298</v>
      </c>
      <c r="D28" s="147"/>
      <c r="E28" s="147"/>
      <c r="F28" s="147"/>
      <c r="G28" s="144" t="s">
        <v>299</v>
      </c>
      <c r="H28" s="144"/>
      <c r="I28" s="67" t="s">
        <v>299</v>
      </c>
      <c r="J28" s="3">
        <v>1</v>
      </c>
    </row>
    <row r="29" spans="1:10" ht="48" customHeight="1">
      <c r="A29" s="64" t="s">
        <v>60</v>
      </c>
      <c r="B29" s="145" t="s">
        <v>178</v>
      </c>
      <c r="C29" s="153" t="s">
        <v>300</v>
      </c>
      <c r="D29" s="153"/>
      <c r="E29" s="153"/>
      <c r="F29" s="153"/>
      <c r="G29" s="145" t="s">
        <v>272</v>
      </c>
      <c r="H29" s="145"/>
      <c r="I29" s="3" t="s">
        <v>301</v>
      </c>
      <c r="J29" s="3">
        <v>12</v>
      </c>
    </row>
    <row r="30" spans="1:10" ht="48" customHeight="1">
      <c r="A30" s="64" t="s">
        <v>282</v>
      </c>
      <c r="B30" s="145"/>
      <c r="C30" s="153" t="s">
        <v>302</v>
      </c>
      <c r="D30" s="153"/>
      <c r="E30" s="153"/>
      <c r="F30" s="153"/>
      <c r="G30" s="145" t="s">
        <v>273</v>
      </c>
      <c r="H30" s="145"/>
      <c r="I30" s="3" t="s">
        <v>303</v>
      </c>
      <c r="J30" s="3">
        <v>21</v>
      </c>
    </row>
    <row r="31" spans="1:10" ht="24" customHeight="1">
      <c r="A31" s="145" t="s">
        <v>261</v>
      </c>
      <c r="B31" s="145" t="s">
        <v>194</v>
      </c>
      <c r="C31" s="146" t="s">
        <v>262</v>
      </c>
      <c r="D31" s="146"/>
      <c r="E31" s="146"/>
      <c r="F31" s="146"/>
      <c r="G31" s="145" t="s">
        <v>260</v>
      </c>
      <c r="H31" s="145"/>
      <c r="I31" s="62" t="s">
        <v>276</v>
      </c>
      <c r="J31" s="3"/>
    </row>
    <row r="32" spans="1:10" ht="24" customHeight="1">
      <c r="A32" s="145"/>
      <c r="B32" s="145"/>
      <c r="C32" s="147" t="s">
        <v>263</v>
      </c>
      <c r="D32" s="147"/>
      <c r="E32" s="147"/>
      <c r="F32" s="147"/>
      <c r="G32" s="145" t="s">
        <v>260</v>
      </c>
      <c r="H32" s="145"/>
      <c r="I32" s="62" t="s">
        <v>276</v>
      </c>
      <c r="J32" s="3"/>
    </row>
  </sheetData>
  <mergeCells count="71">
    <mergeCell ref="B6:J6"/>
    <mergeCell ref="B7:J7"/>
    <mergeCell ref="C8:D8"/>
    <mergeCell ref="E8:F8"/>
    <mergeCell ref="G8:H8"/>
    <mergeCell ref="I8:J8"/>
    <mergeCell ref="B3:J3"/>
    <mergeCell ref="B4:C4"/>
    <mergeCell ref="D4:E4"/>
    <mergeCell ref="F4:G4"/>
    <mergeCell ref="H4:J4"/>
    <mergeCell ref="B5:J5"/>
    <mergeCell ref="G14:H14"/>
    <mergeCell ref="C15:F15"/>
    <mergeCell ref="C9:D9"/>
    <mergeCell ref="E9:F9"/>
    <mergeCell ref="G9:H9"/>
    <mergeCell ref="C10:F10"/>
    <mergeCell ref="I9:J9"/>
    <mergeCell ref="G10:H10"/>
    <mergeCell ref="B11:B19"/>
    <mergeCell ref="C11:F11"/>
    <mergeCell ref="G11:H11"/>
    <mergeCell ref="C12:F12"/>
    <mergeCell ref="G12:H12"/>
    <mergeCell ref="C13:F13"/>
    <mergeCell ref="G13:H13"/>
    <mergeCell ref="C14:F14"/>
    <mergeCell ref="G15:H15"/>
    <mergeCell ref="C16:F16"/>
    <mergeCell ref="G16:H16"/>
    <mergeCell ref="C19:F19"/>
    <mergeCell ref="G19:H19"/>
    <mergeCell ref="C17:F17"/>
    <mergeCell ref="G17:H17"/>
    <mergeCell ref="C18:F18"/>
    <mergeCell ref="G18:H18"/>
    <mergeCell ref="C20:F20"/>
    <mergeCell ref="G20:H20"/>
    <mergeCell ref="C23:F23"/>
    <mergeCell ref="G23:H23"/>
    <mergeCell ref="C25:F25"/>
    <mergeCell ref="G25:H25"/>
    <mergeCell ref="C30:F30"/>
    <mergeCell ref="G30:H30"/>
    <mergeCell ref="C24:F24"/>
    <mergeCell ref="G24:H24"/>
    <mergeCell ref="C21:F21"/>
    <mergeCell ref="G21:H21"/>
    <mergeCell ref="C22:F22"/>
    <mergeCell ref="G22:H22"/>
    <mergeCell ref="A1:J1"/>
    <mergeCell ref="I2:J2"/>
    <mergeCell ref="A11:A28"/>
    <mergeCell ref="B29:B30"/>
    <mergeCell ref="C26:F26"/>
    <mergeCell ref="G26:H26"/>
    <mergeCell ref="B27:B28"/>
    <mergeCell ref="C27:F27"/>
    <mergeCell ref="G27:H27"/>
    <mergeCell ref="C28:F28"/>
    <mergeCell ref="G28:H28"/>
    <mergeCell ref="B20:B26"/>
    <mergeCell ref="A31:A32"/>
    <mergeCell ref="B31:B32"/>
    <mergeCell ref="C31:F31"/>
    <mergeCell ref="G31:H31"/>
    <mergeCell ref="C32:F32"/>
    <mergeCell ref="G32:H32"/>
    <mergeCell ref="C29:F29"/>
    <mergeCell ref="G29:H29"/>
  </mergeCells>
  <phoneticPr fontId="1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dimension ref="A1:J27"/>
  <sheetViews>
    <sheetView workbookViewId="0">
      <selection activeCell="M9" sqref="M9"/>
    </sheetView>
  </sheetViews>
  <sheetFormatPr defaultRowHeight="14.25"/>
  <cols>
    <col min="1" max="1" width="9" style="61"/>
    <col min="2" max="2" width="10.375" style="61" customWidth="1"/>
    <col min="3" max="5" width="9" style="61"/>
    <col min="6" max="6" width="16" style="61" customWidth="1"/>
    <col min="7" max="7" width="9" style="61"/>
    <col min="8" max="8" width="16.875" style="61" customWidth="1"/>
    <col min="9" max="9" width="15.125" style="61" customWidth="1"/>
    <col min="10" max="16384" width="9" style="61"/>
  </cols>
  <sheetData>
    <row r="1" spans="1:10" ht="27" customHeight="1">
      <c r="A1" s="148" t="s">
        <v>330</v>
      </c>
      <c r="B1" s="148"/>
      <c r="C1" s="148"/>
      <c r="D1" s="148"/>
      <c r="E1" s="148"/>
      <c r="F1" s="148"/>
      <c r="G1" s="148"/>
      <c r="H1" s="148"/>
      <c r="I1" s="148"/>
      <c r="J1" s="148"/>
    </row>
    <row r="2" spans="1:10" ht="24" customHeight="1">
      <c r="A2" s="63" t="s">
        <v>328</v>
      </c>
      <c r="I2" s="149" t="s">
        <v>329</v>
      </c>
      <c r="J2" s="149"/>
    </row>
    <row r="3" spans="1:10" ht="24" customHeight="1">
      <c r="A3" s="3" t="s">
        <v>118</v>
      </c>
      <c r="B3" s="159" t="s">
        <v>308</v>
      </c>
      <c r="C3" s="159"/>
      <c r="D3" s="159"/>
      <c r="E3" s="159"/>
      <c r="F3" s="159"/>
      <c r="G3" s="159"/>
      <c r="H3" s="159"/>
      <c r="I3" s="159"/>
      <c r="J3" s="159"/>
    </row>
    <row r="4" spans="1:10" ht="24" customHeight="1">
      <c r="A4" s="3" t="s">
        <v>120</v>
      </c>
      <c r="B4" s="153" t="s">
        <v>277</v>
      </c>
      <c r="C4" s="153"/>
      <c r="D4" s="153"/>
      <c r="E4" s="153"/>
      <c r="F4" s="145" t="s">
        <v>122</v>
      </c>
      <c r="G4" s="145"/>
      <c r="H4" s="145" t="s">
        <v>278</v>
      </c>
      <c r="I4" s="145"/>
      <c r="J4" s="145"/>
    </row>
    <row r="5" spans="1:10" ht="24" customHeight="1">
      <c r="A5" s="3" t="s">
        <v>123</v>
      </c>
      <c r="B5" s="153" t="s">
        <v>309</v>
      </c>
      <c r="C5" s="153"/>
      <c r="D5" s="153"/>
      <c r="E5" s="153"/>
      <c r="F5" s="153"/>
      <c r="G5" s="153"/>
      <c r="H5" s="153"/>
      <c r="I5" s="153"/>
      <c r="J5" s="153"/>
    </row>
    <row r="6" spans="1:10" ht="24" customHeight="1">
      <c r="A6" s="3" t="s">
        <v>125</v>
      </c>
      <c r="B6" s="153" t="s">
        <v>310</v>
      </c>
      <c r="C6" s="153"/>
      <c r="D6" s="153"/>
      <c r="E6" s="153"/>
      <c r="F6" s="153"/>
      <c r="G6" s="153"/>
      <c r="H6" s="153"/>
      <c r="I6" s="153"/>
      <c r="J6" s="153"/>
    </row>
    <row r="7" spans="1:10" ht="24" customHeight="1">
      <c r="A7" s="3" t="s">
        <v>127</v>
      </c>
      <c r="B7" s="153" t="s">
        <v>311</v>
      </c>
      <c r="C7" s="153"/>
      <c r="D7" s="153"/>
      <c r="E7" s="153"/>
      <c r="F7" s="153"/>
      <c r="G7" s="153"/>
      <c r="H7" s="153"/>
      <c r="I7" s="153"/>
      <c r="J7" s="153"/>
    </row>
    <row r="8" spans="1:10" ht="48" customHeight="1">
      <c r="A8" s="3" t="s">
        <v>7</v>
      </c>
      <c r="B8" s="3"/>
      <c r="C8" s="145" t="s">
        <v>8</v>
      </c>
      <c r="D8" s="145"/>
      <c r="E8" s="145" t="s">
        <v>129</v>
      </c>
      <c r="F8" s="145"/>
      <c r="G8" s="145" t="s">
        <v>10</v>
      </c>
      <c r="H8" s="145"/>
      <c r="I8" s="159" t="s">
        <v>130</v>
      </c>
      <c r="J8" s="159"/>
    </row>
    <row r="9" spans="1:10" ht="48" customHeight="1">
      <c r="A9" s="3" t="s">
        <v>12</v>
      </c>
      <c r="B9" s="64" t="s">
        <v>131</v>
      </c>
      <c r="C9" s="145">
        <v>41.8</v>
      </c>
      <c r="D9" s="145"/>
      <c r="E9" s="145">
        <v>41.8</v>
      </c>
      <c r="F9" s="145"/>
      <c r="G9" s="156">
        <v>1</v>
      </c>
      <c r="H9" s="156"/>
      <c r="I9" s="145">
        <v>20</v>
      </c>
      <c r="J9" s="145"/>
    </row>
    <row r="10" spans="1:10" ht="24" customHeight="1">
      <c r="A10" s="3" t="s">
        <v>14</v>
      </c>
      <c r="B10" s="3" t="s">
        <v>15</v>
      </c>
      <c r="C10" s="145" t="s">
        <v>16</v>
      </c>
      <c r="D10" s="145"/>
      <c r="E10" s="145"/>
      <c r="F10" s="145"/>
      <c r="G10" s="145" t="s">
        <v>201</v>
      </c>
      <c r="H10" s="145"/>
      <c r="I10" s="3" t="s">
        <v>202</v>
      </c>
      <c r="J10" s="3" t="s">
        <v>11</v>
      </c>
    </row>
    <row r="11" spans="1:10" ht="24" customHeight="1">
      <c r="A11" s="3" t="s">
        <v>20</v>
      </c>
      <c r="B11" s="145" t="s">
        <v>21</v>
      </c>
      <c r="C11" s="153" t="s">
        <v>312</v>
      </c>
      <c r="D11" s="153"/>
      <c r="E11" s="153"/>
      <c r="F11" s="153"/>
      <c r="G11" s="145">
        <v>10</v>
      </c>
      <c r="H11" s="145"/>
      <c r="I11" s="3">
        <v>11</v>
      </c>
      <c r="J11" s="3">
        <v>3</v>
      </c>
    </row>
    <row r="12" spans="1:10" ht="24" customHeight="1">
      <c r="A12" s="3" t="s">
        <v>282</v>
      </c>
      <c r="B12" s="145"/>
      <c r="C12" s="153" t="s">
        <v>313</v>
      </c>
      <c r="D12" s="153"/>
      <c r="E12" s="153"/>
      <c r="F12" s="153"/>
      <c r="G12" s="145">
        <v>30</v>
      </c>
      <c r="H12" s="145"/>
      <c r="I12" s="3">
        <v>38</v>
      </c>
      <c r="J12" s="3">
        <v>3</v>
      </c>
    </row>
    <row r="13" spans="1:10" ht="24" customHeight="1">
      <c r="A13" s="65"/>
      <c r="B13" s="145"/>
      <c r="C13" s="160" t="s">
        <v>314</v>
      </c>
      <c r="D13" s="160"/>
      <c r="E13" s="160"/>
      <c r="F13" s="160"/>
      <c r="G13" s="145">
        <v>10</v>
      </c>
      <c r="H13" s="145"/>
      <c r="I13" s="3">
        <v>10</v>
      </c>
      <c r="J13" s="3">
        <v>4</v>
      </c>
    </row>
    <row r="14" spans="1:10" ht="24" customHeight="1">
      <c r="A14" s="65"/>
      <c r="B14" s="145"/>
      <c r="C14" s="153" t="s">
        <v>315</v>
      </c>
      <c r="D14" s="153"/>
      <c r="E14" s="153"/>
      <c r="F14" s="153"/>
      <c r="G14" s="145">
        <v>7</v>
      </c>
      <c r="H14" s="145"/>
      <c r="I14" s="3">
        <v>7</v>
      </c>
      <c r="J14" s="3">
        <v>3</v>
      </c>
    </row>
    <row r="15" spans="1:10" ht="24" customHeight="1">
      <c r="A15" s="65"/>
      <c r="B15" s="145"/>
      <c r="C15" s="153" t="s">
        <v>316</v>
      </c>
      <c r="D15" s="153"/>
      <c r="E15" s="153"/>
      <c r="F15" s="153"/>
      <c r="G15" s="145">
        <v>10</v>
      </c>
      <c r="H15" s="145"/>
      <c r="I15" s="3">
        <v>8</v>
      </c>
      <c r="J15" s="3">
        <v>2</v>
      </c>
    </row>
    <row r="16" spans="1:10" ht="24" customHeight="1">
      <c r="A16" s="65"/>
      <c r="B16" s="145"/>
      <c r="C16" s="153" t="s">
        <v>317</v>
      </c>
      <c r="D16" s="153"/>
      <c r="E16" s="153"/>
      <c r="F16" s="153"/>
      <c r="G16" s="145">
        <v>4</v>
      </c>
      <c r="H16" s="145"/>
      <c r="I16" s="3">
        <v>4</v>
      </c>
      <c r="J16" s="3">
        <v>3</v>
      </c>
    </row>
    <row r="17" spans="1:10" ht="24" customHeight="1">
      <c r="A17" s="65"/>
      <c r="B17" s="145" t="s">
        <v>50</v>
      </c>
      <c r="C17" s="153" t="s">
        <v>318</v>
      </c>
      <c r="D17" s="153"/>
      <c r="E17" s="153"/>
      <c r="F17" s="153"/>
      <c r="G17" s="156">
        <v>0.3</v>
      </c>
      <c r="H17" s="156"/>
      <c r="I17" s="66">
        <v>0.33</v>
      </c>
      <c r="J17" s="3">
        <v>5</v>
      </c>
    </row>
    <row r="18" spans="1:10" ht="24" customHeight="1">
      <c r="A18" s="65"/>
      <c r="B18" s="145"/>
      <c r="C18" s="153" t="s">
        <v>319</v>
      </c>
      <c r="D18" s="153"/>
      <c r="E18" s="153"/>
      <c r="F18" s="153"/>
      <c r="G18" s="145" t="s">
        <v>274</v>
      </c>
      <c r="H18" s="145"/>
      <c r="I18" s="66">
        <v>0.41</v>
      </c>
      <c r="J18" s="3">
        <v>2</v>
      </c>
    </row>
    <row r="19" spans="1:10" ht="24" customHeight="1">
      <c r="A19" s="65"/>
      <c r="B19" s="145"/>
      <c r="C19" s="157" t="s">
        <v>320</v>
      </c>
      <c r="D19" s="157"/>
      <c r="E19" s="157"/>
      <c r="F19" s="157"/>
      <c r="G19" s="145" t="s">
        <v>275</v>
      </c>
      <c r="H19" s="145"/>
      <c r="I19" s="3" t="s">
        <v>275</v>
      </c>
      <c r="J19" s="3">
        <v>3</v>
      </c>
    </row>
    <row r="20" spans="1:10" ht="24" customHeight="1">
      <c r="A20" s="65"/>
      <c r="B20" s="145"/>
      <c r="C20" s="157" t="s">
        <v>321</v>
      </c>
      <c r="D20" s="157"/>
      <c r="E20" s="157"/>
      <c r="F20" s="157"/>
      <c r="G20" s="156">
        <v>0.3</v>
      </c>
      <c r="H20" s="156"/>
      <c r="I20" s="66">
        <v>0.35</v>
      </c>
      <c r="J20" s="3">
        <v>4</v>
      </c>
    </row>
    <row r="21" spans="1:10" ht="24" customHeight="1">
      <c r="A21" s="65"/>
      <c r="B21" s="145"/>
      <c r="C21" s="157" t="s">
        <v>322</v>
      </c>
      <c r="D21" s="157"/>
      <c r="E21" s="157"/>
      <c r="F21" s="157"/>
      <c r="G21" s="145" t="s">
        <v>57</v>
      </c>
      <c r="H21" s="145"/>
      <c r="I21" s="3" t="s">
        <v>57</v>
      </c>
      <c r="J21" s="3">
        <v>4</v>
      </c>
    </row>
    <row r="22" spans="1:10" ht="48" customHeight="1">
      <c r="A22" s="64" t="s">
        <v>60</v>
      </c>
      <c r="B22" s="145" t="s">
        <v>178</v>
      </c>
      <c r="C22" s="145" t="s">
        <v>323</v>
      </c>
      <c r="D22" s="145"/>
      <c r="E22" s="145"/>
      <c r="F22" s="145"/>
      <c r="G22" s="145" t="s">
        <v>272</v>
      </c>
      <c r="H22" s="145"/>
      <c r="I22" s="3" t="s">
        <v>324</v>
      </c>
      <c r="J22" s="3">
        <v>13</v>
      </c>
    </row>
    <row r="23" spans="1:10" ht="48" customHeight="1">
      <c r="A23" s="64" t="s">
        <v>282</v>
      </c>
      <c r="B23" s="145"/>
      <c r="C23" s="145" t="s">
        <v>325</v>
      </c>
      <c r="D23" s="145"/>
      <c r="E23" s="145"/>
      <c r="F23" s="145"/>
      <c r="G23" s="145" t="s">
        <v>273</v>
      </c>
      <c r="H23" s="145"/>
      <c r="I23" s="3" t="s">
        <v>326</v>
      </c>
      <c r="J23" s="3">
        <v>22</v>
      </c>
    </row>
    <row r="24" spans="1:10" ht="24" customHeight="1">
      <c r="A24" s="145" t="s">
        <v>261</v>
      </c>
      <c r="B24" s="145" t="s">
        <v>194</v>
      </c>
      <c r="C24" s="157" t="s">
        <v>262</v>
      </c>
      <c r="D24" s="157"/>
      <c r="E24" s="157"/>
      <c r="F24" s="157"/>
      <c r="G24" s="145" t="s">
        <v>260</v>
      </c>
      <c r="H24" s="145"/>
      <c r="I24" s="3" t="s">
        <v>327</v>
      </c>
      <c r="J24" s="3"/>
    </row>
    <row r="25" spans="1:10" ht="24" customHeight="1">
      <c r="A25" s="145"/>
      <c r="B25" s="145"/>
      <c r="C25" s="157" t="s">
        <v>263</v>
      </c>
      <c r="D25" s="157"/>
      <c r="E25" s="157"/>
      <c r="F25" s="157"/>
      <c r="G25" s="145" t="s">
        <v>260</v>
      </c>
      <c r="H25" s="145"/>
      <c r="I25" s="3" t="s">
        <v>327</v>
      </c>
      <c r="J25" s="3"/>
    </row>
    <row r="26" spans="1:10">
      <c r="A26" s="68"/>
      <c r="B26" s="68"/>
      <c r="C26" s="68"/>
      <c r="D26" s="68"/>
      <c r="E26" s="68"/>
      <c r="F26" s="68"/>
      <c r="G26" s="68"/>
      <c r="H26" s="68"/>
      <c r="I26" s="68"/>
      <c r="J26" s="68"/>
    </row>
    <row r="27" spans="1:10" ht="18.75">
      <c r="A27" s="69"/>
    </row>
  </sheetData>
  <mergeCells count="55">
    <mergeCell ref="B5:J5"/>
    <mergeCell ref="B3:J3"/>
    <mergeCell ref="B4:C4"/>
    <mergeCell ref="D4:E4"/>
    <mergeCell ref="F4:G4"/>
    <mergeCell ref="H4:J4"/>
    <mergeCell ref="I9:J9"/>
    <mergeCell ref="B6:J6"/>
    <mergeCell ref="B7:J7"/>
    <mergeCell ref="C8:D8"/>
    <mergeCell ref="E8:F8"/>
    <mergeCell ref="G8:H8"/>
    <mergeCell ref="I8:J8"/>
    <mergeCell ref="C10:F10"/>
    <mergeCell ref="G10:H10"/>
    <mergeCell ref="C13:F13"/>
    <mergeCell ref="G13:H13"/>
    <mergeCell ref="C9:D9"/>
    <mergeCell ref="E9:F9"/>
    <mergeCell ref="G9:H9"/>
    <mergeCell ref="G23:H23"/>
    <mergeCell ref="G15:H15"/>
    <mergeCell ref="C16:F16"/>
    <mergeCell ref="G16:H16"/>
    <mergeCell ref="C22:F22"/>
    <mergeCell ref="G22:H22"/>
    <mergeCell ref="C23:F23"/>
    <mergeCell ref="C19:F19"/>
    <mergeCell ref="G19:H19"/>
    <mergeCell ref="C20:F20"/>
    <mergeCell ref="G20:H20"/>
    <mergeCell ref="C21:F21"/>
    <mergeCell ref="C14:F14"/>
    <mergeCell ref="G14:H14"/>
    <mergeCell ref="C15:F15"/>
    <mergeCell ref="B11:B16"/>
    <mergeCell ref="C11:F11"/>
    <mergeCell ref="G11:H11"/>
    <mergeCell ref="C12:F12"/>
    <mergeCell ref="G12:H12"/>
    <mergeCell ref="B17:B21"/>
    <mergeCell ref="C17:F17"/>
    <mergeCell ref="G17:H17"/>
    <mergeCell ref="C18:F18"/>
    <mergeCell ref="G18:H18"/>
    <mergeCell ref="A1:J1"/>
    <mergeCell ref="I2:J2"/>
    <mergeCell ref="A24:A25"/>
    <mergeCell ref="B24:B25"/>
    <mergeCell ref="C24:F24"/>
    <mergeCell ref="G24:H24"/>
    <mergeCell ref="C25:F25"/>
    <mergeCell ref="G25:H25"/>
    <mergeCell ref="G21:H21"/>
    <mergeCell ref="B22:B23"/>
  </mergeCells>
  <phoneticPr fontId="1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G22"/>
  <sheetViews>
    <sheetView tabSelected="1" workbookViewId="0">
      <selection activeCell="J12" sqref="J12"/>
    </sheetView>
  </sheetViews>
  <sheetFormatPr defaultRowHeight="14.25"/>
  <cols>
    <col min="1" max="1" width="13.375" customWidth="1"/>
    <col min="3" max="3" width="15.75" customWidth="1"/>
    <col min="4" max="5" width="12.5" customWidth="1"/>
    <col min="7" max="7" width="12.75" customWidth="1"/>
  </cols>
  <sheetData>
    <row r="1" spans="1:7" ht="24" customHeight="1">
      <c r="A1" s="165" t="s">
        <v>229</v>
      </c>
      <c r="B1" s="165"/>
      <c r="C1" s="165"/>
      <c r="D1" s="165"/>
      <c r="E1" s="165"/>
      <c r="F1" s="165"/>
      <c r="G1" s="165"/>
    </row>
    <row r="2" spans="1:7" ht="24" customHeight="1">
      <c r="A2" s="162" t="s">
        <v>116</v>
      </c>
      <c r="B2" s="162"/>
      <c r="C2" s="162"/>
      <c r="D2" s="57"/>
      <c r="E2" s="58" t="s">
        <v>230</v>
      </c>
      <c r="F2" s="166">
        <f>G11+SUM(G17:G22)</f>
        <v>100</v>
      </c>
      <c r="G2" s="167"/>
    </row>
    <row r="3" spans="1:7" ht="24" customHeight="1">
      <c r="A3" s="59" t="s">
        <v>231</v>
      </c>
      <c r="B3" s="162" t="s">
        <v>232</v>
      </c>
      <c r="C3" s="162"/>
      <c r="D3" s="162"/>
      <c r="E3" s="162"/>
      <c r="F3" s="162"/>
      <c r="G3" s="162"/>
    </row>
    <row r="4" spans="1:7" ht="24" customHeight="1">
      <c r="A4" s="59" t="s">
        <v>233</v>
      </c>
      <c r="B4" s="161" t="s">
        <v>336</v>
      </c>
      <c r="C4" s="161"/>
      <c r="D4" s="161"/>
      <c r="E4" s="37" t="s">
        <v>234</v>
      </c>
      <c r="F4" s="163" t="s">
        <v>335</v>
      </c>
      <c r="G4" s="164"/>
    </row>
    <row r="5" spans="1:7" ht="24" customHeight="1">
      <c r="A5" s="59" t="s">
        <v>235</v>
      </c>
      <c r="B5" s="161" t="s">
        <v>236</v>
      </c>
      <c r="C5" s="161"/>
      <c r="D5" s="161"/>
      <c r="E5" s="37" t="s">
        <v>237</v>
      </c>
      <c r="F5" s="163" t="s">
        <v>238</v>
      </c>
      <c r="G5" s="164"/>
    </row>
    <row r="6" spans="1:7" ht="24" customHeight="1">
      <c r="A6" s="59" t="s">
        <v>239</v>
      </c>
      <c r="B6" s="161" t="s">
        <v>240</v>
      </c>
      <c r="C6" s="161"/>
      <c r="D6" s="161"/>
      <c r="E6" s="37" t="s">
        <v>241</v>
      </c>
      <c r="F6" s="161">
        <v>430071</v>
      </c>
      <c r="G6" s="161"/>
    </row>
    <row r="7" spans="1:7" ht="24" customHeight="1">
      <c r="A7" s="59" t="s">
        <v>125</v>
      </c>
      <c r="B7" s="162" t="s">
        <v>242</v>
      </c>
      <c r="C7" s="162"/>
      <c r="D7" s="162"/>
      <c r="E7" s="162"/>
      <c r="F7" s="162"/>
      <c r="G7" s="162"/>
    </row>
    <row r="8" spans="1:7" ht="24" customHeight="1">
      <c r="A8" s="161" t="s">
        <v>127</v>
      </c>
      <c r="B8" s="170" t="s">
        <v>243</v>
      </c>
      <c r="C8" s="171"/>
      <c r="D8" s="171"/>
      <c r="E8" s="171"/>
      <c r="F8" s="171"/>
      <c r="G8" s="172"/>
    </row>
    <row r="9" spans="1:7" ht="24" customHeight="1">
      <c r="A9" s="161"/>
      <c r="B9" s="170" t="s">
        <v>244</v>
      </c>
      <c r="C9" s="171"/>
      <c r="D9" s="171"/>
      <c r="E9" s="171"/>
      <c r="F9" s="171"/>
      <c r="G9" s="172"/>
    </row>
    <row r="10" spans="1:7" ht="27.75" customHeight="1">
      <c r="A10" s="4" t="s">
        <v>7</v>
      </c>
      <c r="B10" s="4"/>
      <c r="C10" s="4" t="s">
        <v>8</v>
      </c>
      <c r="D10" s="4" t="s">
        <v>245</v>
      </c>
      <c r="E10" s="72" t="s">
        <v>10</v>
      </c>
      <c r="F10" s="74"/>
      <c r="G10" s="4" t="s">
        <v>130</v>
      </c>
    </row>
    <row r="11" spans="1:7" ht="27.75" customHeight="1">
      <c r="A11" s="4" t="s">
        <v>12</v>
      </c>
      <c r="B11" s="4" t="s">
        <v>131</v>
      </c>
      <c r="C11" s="4">
        <v>1222.2</v>
      </c>
      <c r="D11" s="4">
        <v>1222.2</v>
      </c>
      <c r="E11" s="168">
        <f>D11/C11</f>
        <v>1</v>
      </c>
      <c r="F11" s="169"/>
      <c r="G11" s="50">
        <v>20</v>
      </c>
    </row>
    <row r="12" spans="1:7" ht="66" customHeight="1">
      <c r="A12" s="161" t="s">
        <v>246</v>
      </c>
      <c r="B12" s="175" t="s">
        <v>247</v>
      </c>
      <c r="C12" s="176"/>
      <c r="D12" s="176"/>
      <c r="E12" s="176"/>
      <c r="F12" s="176"/>
      <c r="G12" s="177"/>
    </row>
    <row r="13" spans="1:7" ht="66" customHeight="1">
      <c r="A13" s="161"/>
      <c r="B13" s="175" t="s">
        <v>248</v>
      </c>
      <c r="C13" s="176"/>
      <c r="D13" s="176"/>
      <c r="E13" s="176"/>
      <c r="F13" s="176"/>
      <c r="G13" s="177"/>
    </row>
    <row r="14" spans="1:7" ht="66" customHeight="1">
      <c r="A14" s="161"/>
      <c r="B14" s="175" t="s">
        <v>249</v>
      </c>
      <c r="C14" s="176"/>
      <c r="D14" s="176"/>
      <c r="E14" s="176"/>
      <c r="F14" s="176"/>
      <c r="G14" s="177"/>
    </row>
    <row r="15" spans="1:7" ht="36" customHeight="1">
      <c r="A15" s="53" t="s">
        <v>250</v>
      </c>
      <c r="B15" s="178" t="s">
        <v>251</v>
      </c>
      <c r="C15" s="179"/>
      <c r="D15" s="179"/>
      <c r="E15" s="179"/>
      <c r="F15" s="179"/>
      <c r="G15" s="180"/>
    </row>
    <row r="16" spans="1:7" ht="36" customHeight="1">
      <c r="A16" s="37" t="s">
        <v>14</v>
      </c>
      <c r="B16" s="37" t="s">
        <v>15</v>
      </c>
      <c r="C16" s="37" t="s">
        <v>16</v>
      </c>
      <c r="D16" s="37" t="s">
        <v>201</v>
      </c>
      <c r="E16" s="60" t="s">
        <v>202</v>
      </c>
      <c r="F16" s="173" t="s">
        <v>11</v>
      </c>
      <c r="G16" s="174"/>
    </row>
    <row r="17" spans="1:7" ht="36" customHeight="1">
      <c r="A17" s="37" t="s">
        <v>20</v>
      </c>
      <c r="B17" s="37" t="s">
        <v>21</v>
      </c>
      <c r="C17" s="37" t="s">
        <v>252</v>
      </c>
      <c r="D17" s="37">
        <v>10000</v>
      </c>
      <c r="E17" s="37">
        <v>10000</v>
      </c>
      <c r="F17" s="37">
        <v>16</v>
      </c>
      <c r="G17" s="37">
        <v>13</v>
      </c>
    </row>
    <row r="18" spans="1:7" ht="36" customHeight="1">
      <c r="A18" s="37" t="s">
        <v>20</v>
      </c>
      <c r="B18" s="37" t="s">
        <v>21</v>
      </c>
      <c r="C18" s="37" t="s">
        <v>253</v>
      </c>
      <c r="D18" s="37">
        <v>5000</v>
      </c>
      <c r="E18" s="37">
        <v>5000</v>
      </c>
      <c r="F18" s="37">
        <v>16</v>
      </c>
      <c r="G18" s="37">
        <v>13</v>
      </c>
    </row>
    <row r="19" spans="1:7" ht="36" customHeight="1">
      <c r="A19" s="37" t="s">
        <v>20</v>
      </c>
      <c r="B19" s="37" t="s">
        <v>21</v>
      </c>
      <c r="C19" s="37" t="s">
        <v>254</v>
      </c>
      <c r="D19" s="37">
        <v>6000</v>
      </c>
      <c r="E19" s="37">
        <v>6000</v>
      </c>
      <c r="F19" s="37">
        <v>16</v>
      </c>
      <c r="G19" s="37">
        <v>13</v>
      </c>
    </row>
    <row r="20" spans="1:7" ht="36" customHeight="1">
      <c r="A20" s="37" t="s">
        <v>20</v>
      </c>
      <c r="B20" s="37" t="s">
        <v>21</v>
      </c>
      <c r="C20" s="37" t="s">
        <v>255</v>
      </c>
      <c r="D20" s="37">
        <v>6000</v>
      </c>
      <c r="E20" s="37">
        <v>6000</v>
      </c>
      <c r="F20" s="37">
        <v>16</v>
      </c>
      <c r="G20" s="37">
        <v>13</v>
      </c>
    </row>
    <row r="21" spans="1:7" ht="36" customHeight="1">
      <c r="A21" s="37" t="s">
        <v>20</v>
      </c>
      <c r="B21" s="37" t="s">
        <v>21</v>
      </c>
      <c r="C21" s="37" t="s">
        <v>256</v>
      </c>
      <c r="D21" s="37">
        <v>12000</v>
      </c>
      <c r="E21" s="37">
        <v>12000</v>
      </c>
      <c r="F21" s="37">
        <v>16</v>
      </c>
      <c r="G21" s="37">
        <v>13</v>
      </c>
    </row>
    <row r="22" spans="1:7" ht="36" customHeight="1">
      <c r="A22" s="37" t="s">
        <v>20</v>
      </c>
      <c r="B22" s="37" t="s">
        <v>257</v>
      </c>
      <c r="C22" s="37" t="s">
        <v>258</v>
      </c>
      <c r="D22" s="37" t="s">
        <v>259</v>
      </c>
      <c r="E22" s="60" t="s">
        <v>259</v>
      </c>
      <c r="F22" s="60">
        <v>16</v>
      </c>
      <c r="G22" s="60">
        <v>15</v>
      </c>
    </row>
  </sheetData>
  <mergeCells count="22">
    <mergeCell ref="F16:G16"/>
    <mergeCell ref="A12:A14"/>
    <mergeCell ref="B12:G12"/>
    <mergeCell ref="B13:G13"/>
    <mergeCell ref="B14:G14"/>
    <mergeCell ref="B15:G15"/>
    <mergeCell ref="A1:G1"/>
    <mergeCell ref="A2:C2"/>
    <mergeCell ref="F2:G2"/>
    <mergeCell ref="B3:G3"/>
    <mergeCell ref="E11:F11"/>
    <mergeCell ref="A8:A9"/>
    <mergeCell ref="B8:G8"/>
    <mergeCell ref="B9:G9"/>
    <mergeCell ref="B6:D6"/>
    <mergeCell ref="F6:G6"/>
    <mergeCell ref="B7:G7"/>
    <mergeCell ref="E10:F10"/>
    <mergeCell ref="B4:D4"/>
    <mergeCell ref="F4:G4"/>
    <mergeCell ref="B5:D5"/>
    <mergeCell ref="F5:G5"/>
  </mergeCells>
  <phoneticPr fontId="1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整体绩效自评表</vt:lpstr>
      <vt:lpstr>党建业务工作项目自评表</vt:lpstr>
      <vt:lpstr>机关行政运行项目自评表</vt:lpstr>
      <vt:lpstr>党校业务工作经费项目自评表</vt:lpstr>
      <vt:lpstr>四名双百工程项目绩效评价表</vt:lpstr>
      <vt:lpstr>省直机关集中订阅党报党刊项目自评表</vt:lpstr>
      <vt:lpstr>整体绩效自评表!Print_Area</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revision/>
  <cp:lastPrinted>2019-08-07T07:24:46Z</cp:lastPrinted>
  <dcterms:created xsi:type="dcterms:W3CDTF">2019-04-21T01:26:39Z</dcterms:created>
  <dcterms:modified xsi:type="dcterms:W3CDTF">2019-08-28T01:04:32Z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